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0305" activeTab="1"/>
  </bookViews>
  <sheets>
    <sheet name="Mẫu" sheetId="1" r:id="rId1"/>
    <sheet name="Bảng Tổng hợp" sheetId="3" r:id="rId2"/>
  </sheets>
  <calcPr calcId="145621"/>
</workbook>
</file>

<file path=xl/calcChain.xml><?xml version="1.0" encoding="utf-8"?>
<calcChain xmlns="http://schemas.openxmlformats.org/spreadsheetml/2006/main">
  <c r="I69" i="3" l="1"/>
  <c r="J69" i="3" s="1"/>
  <c r="J68" i="3"/>
  <c r="H68" i="3"/>
  <c r="G68" i="3"/>
  <c r="I67" i="3"/>
  <c r="J67" i="3" s="1"/>
  <c r="G67" i="3"/>
  <c r="I66" i="3"/>
  <c r="J66" i="3" s="1"/>
  <c r="G66" i="3"/>
  <c r="I65" i="3"/>
  <c r="J65" i="3" s="1"/>
  <c r="G65" i="3"/>
  <c r="I64" i="3"/>
  <c r="J64" i="3" s="1"/>
  <c r="H64" i="3"/>
  <c r="G64" i="3"/>
  <c r="I63" i="3"/>
  <c r="J63" i="3" s="1"/>
  <c r="H63" i="3"/>
  <c r="G63" i="3"/>
  <c r="I62" i="3"/>
  <c r="J62" i="3" s="1"/>
  <c r="G62" i="3"/>
  <c r="I61" i="3"/>
  <c r="J61" i="3" s="1"/>
  <c r="G61" i="3"/>
  <c r="I60" i="3"/>
  <c r="J60" i="3" s="1"/>
  <c r="H60" i="3"/>
  <c r="G60" i="3"/>
  <c r="J59" i="3"/>
  <c r="H59" i="3"/>
  <c r="G59" i="3"/>
  <c r="J58" i="3"/>
  <c r="I58" i="3"/>
  <c r="H58" i="3"/>
  <c r="G58" i="3"/>
  <c r="J57" i="3"/>
  <c r="I57" i="3"/>
  <c r="H57" i="3" s="1"/>
  <c r="I56" i="3"/>
  <c r="H56" i="3" s="1"/>
  <c r="G56" i="3"/>
  <c r="I55" i="3"/>
  <c r="H55" i="3" s="1"/>
  <c r="G55" i="3"/>
  <c r="J54" i="3"/>
  <c r="I54" i="3"/>
  <c r="H54" i="3" s="1"/>
  <c r="G54" i="3"/>
  <c r="J53" i="3"/>
  <c r="I53" i="3"/>
  <c r="H53" i="3" s="1"/>
  <c r="G53" i="3"/>
  <c r="J52" i="3"/>
  <c r="I52" i="3"/>
  <c r="H52" i="3" s="1"/>
  <c r="G52" i="3"/>
  <c r="I51" i="3"/>
  <c r="H51" i="3" s="1"/>
  <c r="G51" i="3"/>
  <c r="I50" i="3"/>
  <c r="H50" i="3" s="1"/>
  <c r="G50" i="3"/>
  <c r="J49" i="3"/>
  <c r="I49" i="3"/>
  <c r="H49" i="3" s="1"/>
  <c r="G49" i="3"/>
  <c r="I48" i="3"/>
  <c r="H48" i="3" s="1"/>
  <c r="G48" i="3"/>
  <c r="I47" i="3"/>
  <c r="H47" i="3" s="1"/>
  <c r="G47" i="3"/>
  <c r="J46" i="3"/>
  <c r="I46" i="3"/>
  <c r="H46" i="3" s="1"/>
  <c r="G46" i="3"/>
  <c r="J45" i="3"/>
  <c r="I45" i="3"/>
  <c r="H45" i="3" s="1"/>
  <c r="G45" i="3"/>
  <c r="J44" i="3"/>
  <c r="I44" i="3"/>
  <c r="H44" i="3" s="1"/>
  <c r="G44" i="3"/>
  <c r="I43" i="3"/>
  <c r="H43" i="3" s="1"/>
  <c r="G43" i="3"/>
  <c r="I42" i="3"/>
  <c r="H42" i="3" s="1"/>
  <c r="G42" i="3"/>
  <c r="J41" i="3"/>
  <c r="I41" i="3"/>
  <c r="H41" i="3" s="1"/>
  <c r="G41" i="3"/>
  <c r="I40" i="3"/>
  <c r="H40" i="3" s="1"/>
  <c r="G40" i="3"/>
  <c r="I39" i="3"/>
  <c r="H39" i="3" s="1"/>
  <c r="G39" i="3"/>
  <c r="J38" i="3"/>
  <c r="I38" i="3"/>
  <c r="H38" i="3" s="1"/>
  <c r="G38" i="3"/>
  <c r="J37" i="3"/>
  <c r="I37" i="3"/>
  <c r="H37" i="3" s="1"/>
  <c r="G37" i="3"/>
  <c r="J36" i="3"/>
  <c r="I36" i="3"/>
  <c r="H36" i="3" s="1"/>
  <c r="G36" i="3"/>
  <c r="I35" i="3"/>
  <c r="H35" i="3" s="1"/>
  <c r="G35" i="3"/>
  <c r="I34" i="3"/>
  <c r="H34" i="3" s="1"/>
  <c r="G34" i="3"/>
  <c r="J33" i="3"/>
  <c r="I33" i="3"/>
  <c r="H33" i="3" s="1"/>
  <c r="G33" i="3"/>
  <c r="J32" i="3"/>
  <c r="I32" i="3"/>
  <c r="H32" i="3" s="1"/>
  <c r="G32" i="3"/>
  <c r="I31" i="3"/>
  <c r="H31" i="3" s="1"/>
  <c r="G31" i="3"/>
  <c r="J30" i="3"/>
  <c r="I30" i="3"/>
  <c r="H30" i="3" s="1"/>
  <c r="G30" i="3"/>
  <c r="J29" i="3"/>
  <c r="I29" i="3"/>
  <c r="H29" i="3" s="1"/>
  <c r="G29" i="3"/>
  <c r="J28" i="3"/>
  <c r="I28" i="3"/>
  <c r="H28" i="3" s="1"/>
  <c r="G28" i="3"/>
  <c r="I27" i="3"/>
  <c r="H27" i="3" s="1"/>
  <c r="G27" i="3"/>
  <c r="I26" i="3"/>
  <c r="H26" i="3" s="1"/>
  <c r="G26" i="3"/>
  <c r="I25" i="3"/>
  <c r="J25" i="3" s="1"/>
  <c r="G25" i="3"/>
  <c r="I24" i="3"/>
  <c r="H24" i="3" s="1"/>
  <c r="I23" i="3"/>
  <c r="J23" i="3" s="1"/>
  <c r="G23" i="3"/>
  <c r="I22" i="3"/>
  <c r="J22" i="3" s="1"/>
  <c r="G22" i="3"/>
  <c r="I21" i="3"/>
  <c r="J21" i="3" s="1"/>
  <c r="G21" i="3"/>
  <c r="I20" i="3"/>
  <c r="J20" i="3" s="1"/>
  <c r="H20" i="3"/>
  <c r="G20" i="3"/>
  <c r="I19" i="3"/>
  <c r="J19" i="3" s="1"/>
  <c r="H19" i="3"/>
  <c r="G19" i="3"/>
  <c r="I18" i="3"/>
  <c r="J18" i="3" s="1"/>
  <c r="G18" i="3"/>
  <c r="I17" i="3"/>
  <c r="J17" i="3" s="1"/>
  <c r="G17" i="3"/>
  <c r="I16" i="3"/>
  <c r="J16" i="3" s="1"/>
  <c r="G16" i="3"/>
  <c r="I15" i="3"/>
  <c r="J15" i="3" s="1"/>
  <c r="H15" i="3"/>
  <c r="G15" i="3"/>
  <c r="I14" i="3"/>
  <c r="J14" i="3" s="1"/>
  <c r="H14" i="3"/>
  <c r="G14" i="3"/>
  <c r="G10" i="3" s="1"/>
  <c r="I13" i="3"/>
  <c r="J13" i="3" s="1"/>
  <c r="G13" i="3"/>
  <c r="I12" i="3"/>
  <c r="J12" i="3" s="1"/>
  <c r="H12" i="3"/>
  <c r="G12" i="3"/>
  <c r="J11" i="3"/>
  <c r="H11" i="3"/>
  <c r="K10" i="3"/>
  <c r="K70" i="3" s="1"/>
  <c r="F10" i="3"/>
  <c r="F70" i="3" s="1"/>
  <c r="E10" i="3"/>
  <c r="E70" i="3" s="1"/>
  <c r="D10" i="3"/>
  <c r="D70" i="3" s="1"/>
  <c r="C10" i="3"/>
  <c r="C70" i="3" s="1"/>
  <c r="I9" i="3"/>
  <c r="G9" i="3"/>
  <c r="H61" i="3" l="1"/>
  <c r="J40" i="3"/>
  <c r="J48" i="3"/>
  <c r="J56" i="3"/>
  <c r="H18" i="3"/>
  <c r="J24" i="3"/>
  <c r="J27" i="3"/>
  <c r="J35" i="3"/>
  <c r="J43" i="3"/>
  <c r="J51" i="3"/>
  <c r="H67" i="3"/>
  <c r="H13" i="3"/>
  <c r="H21" i="3"/>
  <c r="H62" i="3"/>
  <c r="H16" i="3"/>
  <c r="H65" i="3"/>
  <c r="G70" i="3"/>
  <c r="J31" i="3"/>
  <c r="J39" i="3"/>
  <c r="J47" i="3"/>
  <c r="J55" i="3"/>
  <c r="H17" i="3"/>
  <c r="J26" i="3"/>
  <c r="J10" i="3" s="1"/>
  <c r="J34" i="3"/>
  <c r="J42" i="3"/>
  <c r="J50" i="3"/>
  <c r="H66" i="3"/>
  <c r="J9" i="3"/>
  <c r="H25" i="3"/>
  <c r="H69" i="3"/>
  <c r="H22" i="3"/>
  <c r="H23" i="3"/>
  <c r="I10" i="3"/>
  <c r="I70" i="3" s="1"/>
  <c r="J70" i="3" l="1"/>
  <c r="H10" i="3"/>
  <c r="H70" i="3" s="1"/>
</calcChain>
</file>

<file path=xl/sharedStrings.xml><?xml version="1.0" encoding="utf-8"?>
<sst xmlns="http://schemas.openxmlformats.org/spreadsheetml/2006/main" count="98" uniqueCount="96">
  <si>
    <t xml:space="preserve">DANH SÁCH CHIA CỔ PHẦN PG BANK </t>
  </si>
  <si>
    <t>CHO NGƯỜI LAO ĐỘNG THAM GIA GÓP VỐN PG INVEST</t>
  </si>
  <si>
    <t>STT</t>
  </si>
  <si>
    <t>Họ và tên</t>
  </si>
  <si>
    <t>30% vốn góp còn lại 
(đ)</t>
  </si>
  <si>
    <t>Ký nhận</t>
  </si>
  <si>
    <t>Nguyễn Văn A</t>
  </si>
  <si>
    <t>Nguyễn Văn B</t>
  </si>
  <si>
    <t>…….</t>
  </si>
  <si>
    <t>n</t>
  </si>
  <si>
    <t>……..</t>
  </si>
  <si>
    <t>TỔNG CỘNG</t>
  </si>
  <si>
    <t>(Số CP)</t>
  </si>
  <si>
    <t>CP PGB 
được chia</t>
  </si>
  <si>
    <t>NGƯỜI LẬP BIỂU</t>
  </si>
  <si>
    <t>TM. BCH CÔNG ĐOÀN</t>
  </si>
  <si>
    <t>CHỦ TỊCH</t>
  </si>
  <si>
    <t>KHỐI ĐƠN VỊ CÔNG TÁC…..</t>
  </si>
  <si>
    <t>Đính kèm văn bản số 136/2019/PLX-CV-CĐ ngày 27/12/2019 của CĐXDVN</t>
  </si>
  <si>
    <t>BẢNG TỔNG HỢP</t>
  </si>
  <si>
    <t>CƠ CẤU VỐN GÓP VÀ CÁC QUYỀN LỢI CỦA CỔ ĐÔNG</t>
  </si>
  <si>
    <t>Đơn vị tính: 1.000 đồng</t>
  </si>
  <si>
    <t>CỔ ĐÔNG</t>
  </si>
  <si>
    <t>VỐN GÓP ĐẾN 16/10/2017</t>
  </si>
  <si>
    <t>QUYỀN LỢI CỦA CỔ ĐÔNG</t>
  </si>
  <si>
    <t>8% CỔ TỨC NĂM 2012 
(Bằng CP)</t>
  </si>
  <si>
    <r>
      <t>6% CỔ TỨC NĂM 2013
(T</t>
    </r>
    <r>
      <rPr>
        <i/>
        <sz val="10"/>
        <rFont val="Times New Roman"/>
        <family val="1"/>
      </rPr>
      <t>iền mặt)</t>
    </r>
  </si>
  <si>
    <t>6% CỔ TỨC NĂM 2014 
(Tiền mặt)</t>
  </si>
  <si>
    <t>7% CỔ TỨC NĂM 2016
(Tiền mặt)</t>
  </si>
  <si>
    <t>KH CỔ TỨC 9T 2017 (5,4%/70 VỐN GÓP)
(Tiền mặt)</t>
  </si>
  <si>
    <t>Nhận lại 70% 
vốn góp</t>
  </si>
  <si>
    <t>30% vốn góp còn lại</t>
  </si>
  <si>
    <t>CP PGB được chia</t>
  </si>
  <si>
    <t>I</t>
  </si>
  <si>
    <t>CĐXDVN</t>
  </si>
  <si>
    <t>II</t>
  </si>
  <si>
    <t>Các CĐCS</t>
  </si>
  <si>
    <t>Cty XD Khu vực I</t>
  </si>
  <si>
    <t>Cty XD Khu vực III</t>
  </si>
  <si>
    <t>Cty XD B12</t>
  </si>
  <si>
    <t>Cty XD Khu vực II</t>
  </si>
  <si>
    <t>Cty XD Hà Bắc</t>
  </si>
  <si>
    <t>Cty XD Bắc Thái</t>
  </si>
  <si>
    <t>Cty XD Phú Thọ</t>
  </si>
  <si>
    <t>Cty XD Hà Nam Ninh</t>
  </si>
  <si>
    <t>Cty XD Thanh Hóa</t>
  </si>
  <si>
    <t>Cty XD Nghệ An</t>
  </si>
  <si>
    <t>Cty XD Hà Tĩnh</t>
  </si>
  <si>
    <t>Cty XD Hà Sơn Bình</t>
  </si>
  <si>
    <t>Cty XD Điện Biên</t>
  </si>
  <si>
    <t>Cty XD Yên Bái</t>
  </si>
  <si>
    <t>Cty XD Thái Bình</t>
  </si>
  <si>
    <t>Cty XD Cao Bằng</t>
  </si>
  <si>
    <t>Cty XD Tuyên Quang</t>
  </si>
  <si>
    <t>Cty XD Lào Cai</t>
  </si>
  <si>
    <t>Cty XD Lai Châu</t>
  </si>
  <si>
    <t>Cty XD Hà Giang</t>
  </si>
  <si>
    <t>Cty XD Khu vực V</t>
  </si>
  <si>
    <t>Cty XD Bình Định</t>
  </si>
  <si>
    <t>Cty XD Phú Khánh</t>
  </si>
  <si>
    <t>Cty XD Bắc Tây Nguyên</t>
  </si>
  <si>
    <t>Cty XD Thừa Thiên Huế</t>
  </si>
  <si>
    <t>Cty XD Nam Tây Nguyên</t>
  </si>
  <si>
    <t>Cty XD Lâm Đồng</t>
  </si>
  <si>
    <t>Cty XD Quảng Bình</t>
  </si>
  <si>
    <t>Cty XD Quảng Ngãi</t>
  </si>
  <si>
    <t>Cty XD Quảng Trị</t>
  </si>
  <si>
    <t>Cty XD Tây Nam Bộ</t>
  </si>
  <si>
    <t>Cty XD Bà Rịa Vũng Tàu</t>
  </si>
  <si>
    <t>Cty XD Đồng Tháp</t>
  </si>
  <si>
    <t>Cty XD Long An</t>
  </si>
  <si>
    <t>Cty XD Vĩnh Long</t>
  </si>
  <si>
    <t>Cty XD Trà Vinh</t>
  </si>
  <si>
    <t>Cty XD Cà Mau</t>
  </si>
  <si>
    <t>CĐ Tập đoàn XDVN</t>
  </si>
  <si>
    <t>Cty XD Đồng Nai</t>
  </si>
  <si>
    <t>Cty XD Tây Ninh</t>
  </si>
  <si>
    <t>Cty XD An Giang</t>
  </si>
  <si>
    <t>Cty XD Bến Tre</t>
  </si>
  <si>
    <t>Cty XD Tiền Giang</t>
  </si>
  <si>
    <t>Cty XD Sông Bé</t>
  </si>
  <si>
    <t>Cty CP VTXD VIPCO</t>
  </si>
  <si>
    <t>TCTy CP Bảo hiểm Petrolimex</t>
  </si>
  <si>
    <t>TCTy Hóa dầu Petrolimex</t>
  </si>
  <si>
    <t>Cty CP Tin học Viễn thông</t>
  </si>
  <si>
    <t>TCTy Gas Petrolimex</t>
  </si>
  <si>
    <t xml:space="preserve">Cty CP Thiết bị Xăng dầu </t>
  </si>
  <si>
    <t>Cty CP TM-VT Petrolimex HN</t>
  </si>
  <si>
    <t>Cty CP Vận tải và Dịch vụ Petrolimex Thừa Thiên Huế</t>
  </si>
  <si>
    <t>Cty CP Vận tải và Dịch vụ Petrolimex Sài Gòn</t>
  </si>
  <si>
    <t>Cty CP Cơ khí Xăng dầu</t>
  </si>
  <si>
    <t>Cty Liên doanh TNHH Kho XD Ngoại quan Vân Phong</t>
  </si>
  <si>
    <t>Cty CP VTXD VITACO</t>
  </si>
  <si>
    <t>Cty CP Xây lắp I Petrolimex</t>
  </si>
  <si>
    <t>Cty CP Nhiên liệu bay</t>
  </si>
  <si>
    <t>Cty TNHH Hóa chất PTN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</si>
</sst>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b/>
      <sz val="12.5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/>
    <xf numFmtId="164" fontId="4" fillId="0" borderId="1" xfId="1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3" fontId="6" fillId="0" borderId="3" xfId="0" applyNumberFormat="1" applyFont="1" applyBorder="1" applyAlignment="1">
      <alignment horizontal="right" vertical="center"/>
    </xf>
    <xf numFmtId="164" fontId="6" fillId="0" borderId="3" xfId="1" applyNumberFormat="1" applyFont="1" applyBorder="1"/>
    <xf numFmtId="0" fontId="5" fillId="0" borderId="3" xfId="0" applyFont="1" applyBorder="1" applyAlignment="1">
      <alignment horizontal="center"/>
    </xf>
    <xf numFmtId="164" fontId="5" fillId="0" borderId="3" xfId="1" applyNumberFormat="1" applyFont="1" applyBorder="1"/>
    <xf numFmtId="0" fontId="6" fillId="0" borderId="0" xfId="0" applyFont="1" applyAlignment="1">
      <alignment horizontal="center"/>
    </xf>
    <xf numFmtId="164" fontId="6" fillId="0" borderId="0" xfId="1" applyNumberFormat="1" applyFont="1"/>
    <xf numFmtId="164" fontId="5" fillId="0" borderId="2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165" fontId="3" fillId="0" borderId="0" xfId="1" applyNumberFormat="1" applyFont="1"/>
    <xf numFmtId="164" fontId="9" fillId="0" borderId="0" xfId="1" applyNumberFormat="1" applyFont="1" applyAlignment="1"/>
    <xf numFmtId="165" fontId="6" fillId="0" borderId="0" xfId="1" applyNumberFormat="1" applyFont="1"/>
    <xf numFmtId="164" fontId="6" fillId="0" borderId="0" xfId="0" applyNumberFormat="1" applyFont="1"/>
    <xf numFmtId="164" fontId="11" fillId="0" borderId="3" xfId="1" applyNumberFormat="1" applyFont="1" applyBorder="1" applyAlignment="1">
      <alignment horizontal="center" vertical="center" wrapText="1"/>
    </xf>
    <xf numFmtId="165" fontId="11" fillId="0" borderId="3" xfId="1" applyNumberFormat="1" applyFont="1" applyBorder="1" applyAlignment="1">
      <alignment horizontal="center" vertical="center" wrapText="1"/>
    </xf>
    <xf numFmtId="164" fontId="10" fillId="0" borderId="3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64" fontId="5" fillId="0" borderId="3" xfId="1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vertical="center"/>
    </xf>
    <xf numFmtId="164" fontId="5" fillId="0" borderId="3" xfId="1" applyNumberFormat="1" applyFont="1" applyBorder="1" applyAlignment="1">
      <alignment vertical="center"/>
    </xf>
    <xf numFmtId="0" fontId="5" fillId="0" borderId="0" xfId="0" applyFont="1"/>
    <xf numFmtId="165" fontId="5" fillId="0" borderId="3" xfId="1" applyNumberFormat="1" applyFont="1" applyBorder="1" applyAlignment="1">
      <alignment horizontal="right" vertical="center"/>
    </xf>
    <xf numFmtId="164" fontId="3" fillId="0" borderId="3" xfId="1" applyNumberFormat="1" applyFont="1" applyBorder="1"/>
    <xf numFmtId="165" fontId="6" fillId="0" borderId="3" xfId="1" applyNumberFormat="1" applyFont="1" applyBorder="1" applyAlignment="1">
      <alignment horizontal="right" vertical="center"/>
    </xf>
    <xf numFmtId="164" fontId="6" fillId="0" borderId="3" xfId="1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164" fontId="3" fillId="0" borderId="3" xfId="1" applyNumberFormat="1" applyFont="1" applyBorder="1" applyAlignment="1">
      <alignment vertical="center"/>
    </xf>
    <xf numFmtId="164" fontId="6" fillId="0" borderId="3" xfId="1" applyNumberFormat="1" applyFont="1" applyBorder="1" applyAlignment="1">
      <alignment vertical="center"/>
    </xf>
    <xf numFmtId="0" fontId="6" fillId="0" borderId="3" xfId="0" applyFont="1" applyBorder="1" applyAlignment="1">
      <alignment wrapText="1"/>
    </xf>
    <xf numFmtId="0" fontId="6" fillId="0" borderId="0" xfId="0" applyFont="1" applyAlignment="1">
      <alignment vertical="center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165" fontId="5" fillId="0" borderId="3" xfId="1" applyNumberFormat="1" applyFont="1" applyBorder="1"/>
    <xf numFmtId="43" fontId="6" fillId="0" borderId="0" xfId="1" applyFont="1"/>
    <xf numFmtId="164" fontId="5" fillId="0" borderId="0" xfId="1" applyNumberFormat="1" applyFont="1" applyBorder="1"/>
    <xf numFmtId="164" fontId="5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 wrapText="1"/>
    </xf>
    <xf numFmtId="164" fontId="10" fillId="0" borderId="2" xfId="1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30" sqref="B30"/>
    </sheetView>
  </sheetViews>
  <sheetFormatPr defaultRowHeight="15.75" x14ac:dyDescent="0.25"/>
  <cols>
    <col min="1" max="1" width="6.28515625" style="12" customWidth="1"/>
    <col min="2" max="2" width="35" style="5" customWidth="1"/>
    <col min="3" max="3" width="16.7109375" style="13" customWidth="1"/>
    <col min="4" max="4" width="18.7109375" style="13" customWidth="1"/>
    <col min="5" max="5" width="21.28515625" style="5" customWidth="1"/>
    <col min="6" max="16384" width="9.140625" style="5"/>
  </cols>
  <sheetData>
    <row r="1" spans="1:5" s="1" customFormat="1" ht="33.75" customHeight="1" x14ac:dyDescent="0.3">
      <c r="A1" s="52" t="s">
        <v>0</v>
      </c>
      <c r="B1" s="52"/>
      <c r="C1" s="52"/>
      <c r="D1" s="52"/>
      <c r="E1" s="52"/>
    </row>
    <row r="2" spans="1:5" s="1" customFormat="1" ht="18.75" x14ac:dyDescent="0.3">
      <c r="A2" s="52" t="s">
        <v>1</v>
      </c>
      <c r="B2" s="52"/>
      <c r="C2" s="52"/>
      <c r="D2" s="52"/>
      <c r="E2" s="52"/>
    </row>
    <row r="3" spans="1:5" s="1" customFormat="1" ht="18.75" customHeight="1" x14ac:dyDescent="0.25">
      <c r="A3" s="59" t="s">
        <v>18</v>
      </c>
      <c r="B3" s="59"/>
      <c r="C3" s="59"/>
      <c r="D3" s="59"/>
      <c r="E3" s="59"/>
    </row>
    <row r="4" spans="1:5" s="1" customFormat="1" ht="28.5" customHeight="1" x14ac:dyDescent="0.25">
      <c r="A4" s="2"/>
      <c r="D4" s="3"/>
    </row>
    <row r="5" spans="1:5" ht="34.5" customHeight="1" x14ac:dyDescent="0.25">
      <c r="A5" s="53" t="s">
        <v>2</v>
      </c>
      <c r="B5" s="53" t="s">
        <v>3</v>
      </c>
      <c r="C5" s="55" t="s">
        <v>4</v>
      </c>
      <c r="D5" s="4" t="s">
        <v>13</v>
      </c>
      <c r="E5" s="57" t="s">
        <v>5</v>
      </c>
    </row>
    <row r="6" spans="1:5" ht="18.75" customHeight="1" x14ac:dyDescent="0.25">
      <c r="A6" s="54"/>
      <c r="B6" s="54"/>
      <c r="C6" s="56"/>
      <c r="D6" s="14" t="s">
        <v>12</v>
      </c>
      <c r="E6" s="58"/>
    </row>
    <row r="7" spans="1:5" ht="18.75" customHeight="1" x14ac:dyDescent="0.25">
      <c r="A7" s="17"/>
      <c r="B7" s="20" t="s">
        <v>17</v>
      </c>
      <c r="C7" s="18"/>
      <c r="D7" s="14"/>
      <c r="E7" s="19"/>
    </row>
    <row r="8" spans="1:5" ht="19.5" customHeight="1" x14ac:dyDescent="0.25">
      <c r="A8" s="6">
        <v>1</v>
      </c>
      <c r="B8" s="7" t="s">
        <v>6</v>
      </c>
      <c r="C8" s="8"/>
      <c r="D8" s="9"/>
      <c r="E8" s="7"/>
    </row>
    <row r="9" spans="1:5" ht="19.5" customHeight="1" x14ac:dyDescent="0.25">
      <c r="A9" s="6">
        <v>2</v>
      </c>
      <c r="B9" s="7" t="s">
        <v>7</v>
      </c>
      <c r="C9" s="8"/>
      <c r="D9" s="9"/>
      <c r="E9" s="7"/>
    </row>
    <row r="10" spans="1:5" ht="19.5" customHeight="1" x14ac:dyDescent="0.25">
      <c r="A10" s="6">
        <v>3</v>
      </c>
      <c r="B10" s="7" t="s">
        <v>8</v>
      </c>
      <c r="C10" s="8"/>
      <c r="D10" s="9"/>
      <c r="E10" s="7"/>
    </row>
    <row r="11" spans="1:5" ht="19.5" customHeight="1" x14ac:dyDescent="0.25">
      <c r="A11" s="6" t="s">
        <v>9</v>
      </c>
      <c r="B11" s="7" t="s">
        <v>10</v>
      </c>
      <c r="C11" s="8"/>
      <c r="D11" s="9"/>
      <c r="E11" s="7"/>
    </row>
    <row r="12" spans="1:5" ht="19.5" customHeight="1" x14ac:dyDescent="0.25">
      <c r="A12" s="10"/>
      <c r="B12" s="10" t="s">
        <v>11</v>
      </c>
      <c r="C12" s="11"/>
      <c r="D12" s="11"/>
      <c r="E12" s="7"/>
    </row>
    <row r="15" spans="1:5" x14ac:dyDescent="0.25">
      <c r="B15" s="15" t="s">
        <v>14</v>
      </c>
      <c r="C15" s="16"/>
      <c r="D15" s="51" t="s">
        <v>15</v>
      </c>
      <c r="E15" s="51"/>
    </row>
    <row r="16" spans="1:5" x14ac:dyDescent="0.25">
      <c r="D16" s="51" t="s">
        <v>16</v>
      </c>
      <c r="E16" s="51"/>
    </row>
  </sheetData>
  <mergeCells count="9">
    <mergeCell ref="D16:E16"/>
    <mergeCell ref="D15:E15"/>
    <mergeCell ref="A1:E1"/>
    <mergeCell ref="A2:E2"/>
    <mergeCell ref="A5:A6"/>
    <mergeCell ref="B5:B6"/>
    <mergeCell ref="C5:C6"/>
    <mergeCell ref="E5:E6"/>
    <mergeCell ref="A3:E3"/>
  </mergeCells>
  <pageMargins left="0" right="0" top="0.75" bottom="0.2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view="pageLayout" zoomScaleNormal="100" workbookViewId="0">
      <selection activeCell="O5" sqref="O5"/>
    </sheetView>
  </sheetViews>
  <sheetFormatPr defaultRowHeight="15.75" x14ac:dyDescent="0.25"/>
  <cols>
    <col min="1" max="1" width="5.140625" style="12" customWidth="1"/>
    <col min="2" max="2" width="21.42578125" style="5" customWidth="1"/>
    <col min="3" max="3" width="13.42578125" style="13" customWidth="1"/>
    <col min="4" max="4" width="12.85546875" style="49" customWidth="1"/>
    <col min="5" max="5" width="13.140625" style="25" customWidth="1"/>
    <col min="6" max="6" width="14.140625" style="49" customWidth="1"/>
    <col min="7" max="8" width="12.42578125" style="13" customWidth="1"/>
    <col min="9" max="9" width="12.85546875" style="13" customWidth="1"/>
    <col min="10" max="10" width="13.42578125" style="13" customWidth="1"/>
    <col min="11" max="11" width="13.140625" style="13" customWidth="1"/>
    <col min="12" max="16384" width="9.140625" style="5"/>
  </cols>
  <sheetData>
    <row r="1" spans="1:11" s="1" customFormat="1" x14ac:dyDescent="0.25">
      <c r="A1" s="2"/>
      <c r="B1" s="22"/>
      <c r="C1" s="22"/>
      <c r="D1" s="3"/>
      <c r="E1" s="23"/>
      <c r="K1" s="3"/>
    </row>
    <row r="2" spans="1:11" s="1" customFormat="1" ht="18.75" x14ac:dyDescent="0.3">
      <c r="A2" s="52" t="s">
        <v>19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1" customFormat="1" ht="18.75" x14ac:dyDescent="0.3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s="1" customFormat="1" x14ac:dyDescent="0.25">
      <c r="A4" s="2"/>
      <c r="D4" s="3"/>
      <c r="E4" s="23"/>
      <c r="K4" s="3"/>
    </row>
    <row r="5" spans="1:11" s="1" customFormat="1" x14ac:dyDescent="0.25">
      <c r="A5" s="21"/>
      <c r="B5" s="21"/>
      <c r="C5" s="21"/>
      <c r="E5" s="23"/>
      <c r="H5" s="60" t="s">
        <v>21</v>
      </c>
      <c r="I5" s="60"/>
      <c r="J5" s="60"/>
      <c r="K5" s="24"/>
    </row>
    <row r="6" spans="1:11" x14ac:dyDescent="0.25">
      <c r="A6" s="5"/>
      <c r="C6" s="5"/>
      <c r="D6" s="5"/>
      <c r="F6" s="5"/>
      <c r="G6" s="26"/>
      <c r="H6" s="26"/>
    </row>
    <row r="7" spans="1:11" x14ac:dyDescent="0.25">
      <c r="A7" s="61" t="s">
        <v>2</v>
      </c>
      <c r="B7" s="61" t="s">
        <v>22</v>
      </c>
      <c r="C7" s="63" t="s">
        <v>23</v>
      </c>
      <c r="D7" s="65" t="s">
        <v>24</v>
      </c>
      <c r="E7" s="66"/>
      <c r="F7" s="66"/>
      <c r="G7" s="66"/>
      <c r="H7" s="66"/>
      <c r="I7" s="66"/>
      <c r="J7" s="66"/>
      <c r="K7" s="67"/>
    </row>
    <row r="8" spans="1:11" ht="63.75" x14ac:dyDescent="0.25">
      <c r="A8" s="62"/>
      <c r="B8" s="62"/>
      <c r="C8" s="64"/>
      <c r="D8" s="27" t="s">
        <v>25</v>
      </c>
      <c r="E8" s="28" t="s">
        <v>26</v>
      </c>
      <c r="F8" s="27" t="s">
        <v>27</v>
      </c>
      <c r="G8" s="27" t="s">
        <v>28</v>
      </c>
      <c r="H8" s="27" t="s">
        <v>29</v>
      </c>
      <c r="I8" s="29" t="s">
        <v>30</v>
      </c>
      <c r="J8" s="29" t="s">
        <v>31</v>
      </c>
      <c r="K8" s="29" t="s">
        <v>32</v>
      </c>
    </row>
    <row r="9" spans="1:11" s="35" customFormat="1" x14ac:dyDescent="0.25">
      <c r="A9" s="30" t="s">
        <v>33</v>
      </c>
      <c r="B9" s="31" t="s">
        <v>34</v>
      </c>
      <c r="C9" s="32">
        <v>23004000</v>
      </c>
      <c r="D9" s="32">
        <v>1704000</v>
      </c>
      <c r="E9" s="32">
        <v>1380240</v>
      </c>
      <c r="F9" s="32">
        <v>1380240</v>
      </c>
      <c r="G9" s="32">
        <f>C9*7%</f>
        <v>1610280.0000000002</v>
      </c>
      <c r="H9" s="32">
        <v>869550</v>
      </c>
      <c r="I9" s="32">
        <f>C9*70%</f>
        <v>16102799.999999998</v>
      </c>
      <c r="J9" s="33">
        <f>C9-I9</f>
        <v>6901200.0000000019</v>
      </c>
      <c r="K9" s="34">
        <v>1030912</v>
      </c>
    </row>
    <row r="10" spans="1:11" s="35" customFormat="1" x14ac:dyDescent="0.25">
      <c r="A10" s="30" t="s">
        <v>35</v>
      </c>
      <c r="B10" s="31" t="s">
        <v>36</v>
      </c>
      <c r="C10" s="32">
        <f t="shared" ref="C10:K10" si="0">SUM(C11:C69)</f>
        <v>72408910</v>
      </c>
      <c r="D10" s="32">
        <f t="shared" si="0"/>
        <v>5294440</v>
      </c>
      <c r="E10" s="36">
        <f t="shared" si="0"/>
        <v>4344534.6000000006</v>
      </c>
      <c r="F10" s="36">
        <f t="shared" si="0"/>
        <v>4344534.6000000006</v>
      </c>
      <c r="G10" s="32">
        <f t="shared" si="0"/>
        <v>5068623.3999999994</v>
      </c>
      <c r="H10" s="32">
        <f t="shared" si="0"/>
        <v>2737056.9599999995</v>
      </c>
      <c r="I10" s="32">
        <f t="shared" si="0"/>
        <v>50686240</v>
      </c>
      <c r="J10" s="32">
        <f t="shared" si="0"/>
        <v>21722670</v>
      </c>
      <c r="K10" s="32">
        <f t="shared" si="0"/>
        <v>3244965</v>
      </c>
    </row>
    <row r="11" spans="1:11" x14ac:dyDescent="0.25">
      <c r="A11" s="6">
        <v>1</v>
      </c>
      <c r="B11" s="7" t="s">
        <v>37</v>
      </c>
      <c r="C11" s="8">
        <v>7504440</v>
      </c>
      <c r="D11" s="37">
        <v>550440</v>
      </c>
      <c r="E11" s="38">
        <v>450266.4</v>
      </c>
      <c r="F11" s="38">
        <v>450266.4</v>
      </c>
      <c r="G11" s="9">
        <v>525311</v>
      </c>
      <c r="H11" s="9">
        <f t="shared" ref="H11:H69" si="1">I11*5.4%</f>
        <v>283667.94000000006</v>
      </c>
      <c r="I11" s="37">
        <v>5253110</v>
      </c>
      <c r="J11" s="9">
        <f>C11-I11</f>
        <v>2251330</v>
      </c>
      <c r="K11" s="9">
        <v>336307</v>
      </c>
    </row>
    <row r="12" spans="1:11" x14ac:dyDescent="0.25">
      <c r="A12" s="6">
        <v>2</v>
      </c>
      <c r="B12" s="7" t="s">
        <v>38</v>
      </c>
      <c r="C12" s="8">
        <v>1845010</v>
      </c>
      <c r="D12" s="37">
        <v>634680</v>
      </c>
      <c r="E12" s="38">
        <v>110700.6</v>
      </c>
      <c r="F12" s="38">
        <v>110700.6</v>
      </c>
      <c r="G12" s="9">
        <f t="shared" ref="G12:G56" si="2">C12*7%</f>
        <v>129150.70000000001</v>
      </c>
      <c r="H12" s="9">
        <f t="shared" si="1"/>
        <v>69741.378000000012</v>
      </c>
      <c r="I12" s="9">
        <f t="shared" ref="I12:I58" si="3">C12*70%</f>
        <v>1291507</v>
      </c>
      <c r="J12" s="9">
        <f t="shared" ref="J12:J69" si="4">C12-I12</f>
        <v>553503</v>
      </c>
      <c r="K12" s="9">
        <v>82684</v>
      </c>
    </row>
    <row r="13" spans="1:11" x14ac:dyDescent="0.25">
      <c r="A13" s="6">
        <v>3</v>
      </c>
      <c r="B13" s="7" t="s">
        <v>39</v>
      </c>
      <c r="C13" s="8">
        <v>7044000</v>
      </c>
      <c r="D13" s="37">
        <v>134010</v>
      </c>
      <c r="E13" s="39">
        <v>422640</v>
      </c>
      <c r="F13" s="38">
        <v>422640</v>
      </c>
      <c r="G13" s="9">
        <f t="shared" si="2"/>
        <v>493080.00000000006</v>
      </c>
      <c r="H13" s="9">
        <f t="shared" si="1"/>
        <v>266263.2</v>
      </c>
      <c r="I13" s="9">
        <f t="shared" si="3"/>
        <v>4930800</v>
      </c>
      <c r="J13" s="9">
        <f t="shared" si="4"/>
        <v>2113200</v>
      </c>
      <c r="K13" s="9">
        <v>315673</v>
      </c>
    </row>
    <row r="14" spans="1:11" x14ac:dyDescent="0.25">
      <c r="A14" s="6">
        <v>4</v>
      </c>
      <c r="B14" s="7" t="s">
        <v>40</v>
      </c>
      <c r="C14" s="8">
        <v>8661680</v>
      </c>
      <c r="D14" s="37">
        <v>514000</v>
      </c>
      <c r="E14" s="38">
        <v>519700.8</v>
      </c>
      <c r="F14" s="38">
        <v>519700.8</v>
      </c>
      <c r="G14" s="9">
        <f t="shared" si="2"/>
        <v>606317.60000000009</v>
      </c>
      <c r="H14" s="9">
        <f t="shared" si="1"/>
        <v>327411.50400000002</v>
      </c>
      <c r="I14" s="9">
        <f t="shared" si="3"/>
        <v>6063176</v>
      </c>
      <c r="J14" s="9">
        <f t="shared" si="4"/>
        <v>2598504</v>
      </c>
      <c r="K14" s="9">
        <v>388169</v>
      </c>
    </row>
    <row r="15" spans="1:11" x14ac:dyDescent="0.25">
      <c r="A15" s="6">
        <v>5</v>
      </c>
      <c r="B15" s="7" t="s">
        <v>41</v>
      </c>
      <c r="C15" s="8">
        <v>1096460</v>
      </c>
      <c r="D15" s="37">
        <v>79460</v>
      </c>
      <c r="E15" s="38">
        <v>65787.600000000006</v>
      </c>
      <c r="F15" s="38">
        <v>65787.600000000006</v>
      </c>
      <c r="G15" s="9">
        <f t="shared" si="2"/>
        <v>76752.200000000012</v>
      </c>
      <c r="H15" s="9">
        <f t="shared" si="1"/>
        <v>41446.188000000002</v>
      </c>
      <c r="I15" s="9">
        <f t="shared" si="3"/>
        <v>767522</v>
      </c>
      <c r="J15" s="9">
        <f t="shared" si="4"/>
        <v>328938</v>
      </c>
      <c r="K15" s="9">
        <v>49138</v>
      </c>
    </row>
    <row r="16" spans="1:11" x14ac:dyDescent="0.25">
      <c r="A16" s="6">
        <v>6</v>
      </c>
      <c r="B16" s="7" t="s">
        <v>42</v>
      </c>
      <c r="C16" s="8">
        <v>1140650</v>
      </c>
      <c r="D16" s="37">
        <v>83650</v>
      </c>
      <c r="E16" s="39">
        <v>68439</v>
      </c>
      <c r="F16" s="38">
        <v>68439</v>
      </c>
      <c r="G16" s="9">
        <f t="shared" si="2"/>
        <v>79845.500000000015</v>
      </c>
      <c r="H16" s="9">
        <f t="shared" si="1"/>
        <v>43116.570000000007</v>
      </c>
      <c r="I16" s="9">
        <f t="shared" si="3"/>
        <v>798455</v>
      </c>
      <c r="J16" s="9">
        <f t="shared" si="4"/>
        <v>342195</v>
      </c>
      <c r="K16" s="9">
        <v>51117</v>
      </c>
    </row>
    <row r="17" spans="1:11" x14ac:dyDescent="0.25">
      <c r="A17" s="6">
        <v>7</v>
      </c>
      <c r="B17" s="7" t="s">
        <v>43</v>
      </c>
      <c r="C17" s="8">
        <v>1027040</v>
      </c>
      <c r="D17" s="37">
        <v>75040</v>
      </c>
      <c r="E17" s="38">
        <v>61622.400000000001</v>
      </c>
      <c r="F17" s="38">
        <v>61622.400000000001</v>
      </c>
      <c r="G17" s="9">
        <f t="shared" si="2"/>
        <v>71892.800000000003</v>
      </c>
      <c r="H17" s="9">
        <f t="shared" si="1"/>
        <v>38822.112000000001</v>
      </c>
      <c r="I17" s="9">
        <f t="shared" si="3"/>
        <v>718928</v>
      </c>
      <c r="J17" s="9">
        <f t="shared" si="4"/>
        <v>308112</v>
      </c>
      <c r="K17" s="9">
        <v>46026</v>
      </c>
    </row>
    <row r="18" spans="1:11" x14ac:dyDescent="0.25">
      <c r="A18" s="6">
        <v>8</v>
      </c>
      <c r="B18" s="7" t="s">
        <v>44</v>
      </c>
      <c r="C18" s="8">
        <v>2279750</v>
      </c>
      <c r="D18" s="37">
        <v>165750</v>
      </c>
      <c r="E18" s="39">
        <v>136785</v>
      </c>
      <c r="F18" s="38">
        <v>136785</v>
      </c>
      <c r="G18" s="9">
        <f t="shared" si="2"/>
        <v>159582.50000000003</v>
      </c>
      <c r="H18" s="9">
        <f t="shared" si="1"/>
        <v>86174.55</v>
      </c>
      <c r="I18" s="9">
        <f t="shared" si="3"/>
        <v>1595825</v>
      </c>
      <c r="J18" s="9">
        <f t="shared" si="4"/>
        <v>683925</v>
      </c>
      <c r="K18" s="9">
        <v>102166</v>
      </c>
    </row>
    <row r="19" spans="1:11" x14ac:dyDescent="0.25">
      <c r="A19" s="6">
        <v>9</v>
      </c>
      <c r="B19" s="7" t="s">
        <v>45</v>
      </c>
      <c r="C19" s="8">
        <v>1260690</v>
      </c>
      <c r="D19" s="37">
        <v>91690</v>
      </c>
      <c r="E19" s="38">
        <v>75641.399999999994</v>
      </c>
      <c r="F19" s="38">
        <v>75641.399999999994</v>
      </c>
      <c r="G19" s="9">
        <f t="shared" si="2"/>
        <v>88248.3</v>
      </c>
      <c r="H19" s="9">
        <f t="shared" si="1"/>
        <v>47654.082000000002</v>
      </c>
      <c r="I19" s="9">
        <f t="shared" si="3"/>
        <v>882483</v>
      </c>
      <c r="J19" s="9">
        <f t="shared" si="4"/>
        <v>378207</v>
      </c>
      <c r="K19" s="9">
        <v>56498</v>
      </c>
    </row>
    <row r="20" spans="1:11" x14ac:dyDescent="0.25">
      <c r="A20" s="6">
        <v>10</v>
      </c>
      <c r="B20" s="7" t="s">
        <v>46</v>
      </c>
      <c r="C20" s="8">
        <v>1638100</v>
      </c>
      <c r="D20" s="37">
        <v>119100</v>
      </c>
      <c r="E20" s="39">
        <v>98286</v>
      </c>
      <c r="F20" s="38">
        <v>98286</v>
      </c>
      <c r="G20" s="9">
        <f t="shared" si="2"/>
        <v>114667.00000000001</v>
      </c>
      <c r="H20" s="9">
        <f t="shared" si="1"/>
        <v>61920.180000000008</v>
      </c>
      <c r="I20" s="9">
        <f t="shared" si="3"/>
        <v>1146670</v>
      </c>
      <c r="J20" s="9">
        <f t="shared" si="4"/>
        <v>491430</v>
      </c>
      <c r="K20" s="9">
        <v>73411</v>
      </c>
    </row>
    <row r="21" spans="1:11" x14ac:dyDescent="0.25">
      <c r="A21" s="6">
        <v>11</v>
      </c>
      <c r="B21" s="7" t="s">
        <v>47</v>
      </c>
      <c r="C21" s="8">
        <v>926450</v>
      </c>
      <c r="D21" s="37">
        <v>67450</v>
      </c>
      <c r="E21" s="39">
        <v>55587</v>
      </c>
      <c r="F21" s="38">
        <v>55587</v>
      </c>
      <c r="G21" s="9">
        <f t="shared" si="2"/>
        <v>64851.500000000007</v>
      </c>
      <c r="H21" s="9">
        <f t="shared" si="1"/>
        <v>35019.810000000005</v>
      </c>
      <c r="I21" s="9">
        <f t="shared" si="3"/>
        <v>648515</v>
      </c>
      <c r="J21" s="9">
        <f t="shared" si="4"/>
        <v>277935</v>
      </c>
      <c r="K21" s="9">
        <v>41519</v>
      </c>
    </row>
    <row r="22" spans="1:11" x14ac:dyDescent="0.25">
      <c r="A22" s="6">
        <v>12</v>
      </c>
      <c r="B22" s="7" t="s">
        <v>48</v>
      </c>
      <c r="C22" s="8">
        <v>2548980</v>
      </c>
      <c r="D22" s="37">
        <v>185980</v>
      </c>
      <c r="E22" s="38">
        <v>152938.79999999999</v>
      </c>
      <c r="F22" s="38">
        <v>152938.79999999999</v>
      </c>
      <c r="G22" s="9">
        <f t="shared" si="2"/>
        <v>178428.6</v>
      </c>
      <c r="H22" s="9">
        <f t="shared" si="1"/>
        <v>96351.444000000018</v>
      </c>
      <c r="I22" s="9">
        <f t="shared" si="3"/>
        <v>1784286</v>
      </c>
      <c r="J22" s="9">
        <f t="shared" si="4"/>
        <v>764694</v>
      </c>
      <c r="K22" s="9">
        <v>114231</v>
      </c>
    </row>
    <row r="23" spans="1:11" x14ac:dyDescent="0.25">
      <c r="A23" s="6">
        <v>13</v>
      </c>
      <c r="B23" s="7" t="s">
        <v>49</v>
      </c>
      <c r="C23" s="8">
        <v>599710</v>
      </c>
      <c r="D23" s="37">
        <v>43710</v>
      </c>
      <c r="E23" s="38">
        <v>35982.6</v>
      </c>
      <c r="F23" s="38">
        <v>35982.6</v>
      </c>
      <c r="G23" s="9">
        <f t="shared" si="2"/>
        <v>41979.700000000004</v>
      </c>
      <c r="H23" s="9">
        <f t="shared" si="1"/>
        <v>22669.038000000004</v>
      </c>
      <c r="I23" s="9">
        <f t="shared" si="3"/>
        <v>419797</v>
      </c>
      <c r="J23" s="9">
        <f t="shared" si="4"/>
        <v>179913</v>
      </c>
      <c r="K23" s="9">
        <v>26875</v>
      </c>
    </row>
    <row r="24" spans="1:11" x14ac:dyDescent="0.25">
      <c r="A24" s="6">
        <v>14</v>
      </c>
      <c r="B24" s="7" t="s">
        <v>50</v>
      </c>
      <c r="C24" s="8">
        <v>438880</v>
      </c>
      <c r="D24" s="37">
        <v>31880</v>
      </c>
      <c r="E24" s="38">
        <v>26332.799999999999</v>
      </c>
      <c r="F24" s="38">
        <v>26332.799999999999</v>
      </c>
      <c r="G24" s="9">
        <v>30721</v>
      </c>
      <c r="H24" s="9">
        <f t="shared" si="1"/>
        <v>16589.664000000001</v>
      </c>
      <c r="I24" s="9">
        <f t="shared" si="3"/>
        <v>307216</v>
      </c>
      <c r="J24" s="9">
        <f t="shared" si="4"/>
        <v>131664</v>
      </c>
      <c r="K24" s="9">
        <v>19668</v>
      </c>
    </row>
    <row r="25" spans="1:11" x14ac:dyDescent="0.25">
      <c r="A25" s="6">
        <v>15</v>
      </c>
      <c r="B25" s="7" t="s">
        <v>51</v>
      </c>
      <c r="C25" s="8">
        <v>483240</v>
      </c>
      <c r="D25" s="37">
        <v>35240</v>
      </c>
      <c r="E25" s="38">
        <v>28994.400000000001</v>
      </c>
      <c r="F25" s="38">
        <v>28994.400000000001</v>
      </c>
      <c r="G25" s="9">
        <f t="shared" si="2"/>
        <v>33826.800000000003</v>
      </c>
      <c r="H25" s="9">
        <f t="shared" si="1"/>
        <v>18266.472000000002</v>
      </c>
      <c r="I25" s="9">
        <f t="shared" si="3"/>
        <v>338268</v>
      </c>
      <c r="J25" s="9">
        <f t="shared" si="4"/>
        <v>144972</v>
      </c>
      <c r="K25" s="9">
        <v>21656</v>
      </c>
    </row>
    <row r="26" spans="1:11" x14ac:dyDescent="0.25">
      <c r="A26" s="6">
        <v>16</v>
      </c>
      <c r="B26" s="7" t="s">
        <v>52</v>
      </c>
      <c r="C26" s="8">
        <v>408750</v>
      </c>
      <c r="D26" s="37">
        <v>29750</v>
      </c>
      <c r="E26" s="39">
        <v>24525</v>
      </c>
      <c r="F26" s="38">
        <v>24525</v>
      </c>
      <c r="G26" s="9">
        <f t="shared" si="2"/>
        <v>28612.500000000004</v>
      </c>
      <c r="H26" s="9">
        <f t="shared" si="1"/>
        <v>15450.750000000002</v>
      </c>
      <c r="I26" s="9">
        <f t="shared" si="3"/>
        <v>286125</v>
      </c>
      <c r="J26" s="9">
        <f t="shared" si="4"/>
        <v>122625</v>
      </c>
      <c r="K26" s="9">
        <v>18317</v>
      </c>
    </row>
    <row r="27" spans="1:11" x14ac:dyDescent="0.25">
      <c r="A27" s="6">
        <v>17</v>
      </c>
      <c r="B27" s="7" t="s">
        <v>53</v>
      </c>
      <c r="C27" s="8">
        <v>514210</v>
      </c>
      <c r="D27" s="37">
        <v>37210</v>
      </c>
      <c r="E27" s="38">
        <v>30852.6</v>
      </c>
      <c r="F27" s="38">
        <v>30852.6</v>
      </c>
      <c r="G27" s="9">
        <f t="shared" si="2"/>
        <v>35994.700000000004</v>
      </c>
      <c r="H27" s="9">
        <f t="shared" si="1"/>
        <v>19437.138000000003</v>
      </c>
      <c r="I27" s="9">
        <f t="shared" si="3"/>
        <v>359947</v>
      </c>
      <c r="J27" s="9">
        <f t="shared" si="4"/>
        <v>154263</v>
      </c>
      <c r="K27" s="9">
        <v>23044</v>
      </c>
    </row>
    <row r="28" spans="1:11" x14ac:dyDescent="0.25">
      <c r="A28" s="6">
        <v>18</v>
      </c>
      <c r="B28" s="7" t="s">
        <v>54</v>
      </c>
      <c r="C28" s="8">
        <v>599390</v>
      </c>
      <c r="D28" s="37">
        <v>43800</v>
      </c>
      <c r="E28" s="39">
        <v>55209</v>
      </c>
      <c r="F28" s="38">
        <v>55209</v>
      </c>
      <c r="G28" s="9">
        <f t="shared" si="2"/>
        <v>41957.3</v>
      </c>
      <c r="H28" s="9">
        <f t="shared" si="1"/>
        <v>22656.942000000003</v>
      </c>
      <c r="I28" s="9">
        <f t="shared" si="3"/>
        <v>419573</v>
      </c>
      <c r="J28" s="9">
        <f t="shared" si="4"/>
        <v>179817</v>
      </c>
      <c r="K28" s="9">
        <v>26862</v>
      </c>
    </row>
    <row r="29" spans="1:11" x14ac:dyDescent="0.25">
      <c r="A29" s="6">
        <v>19</v>
      </c>
      <c r="B29" s="7" t="s">
        <v>55</v>
      </c>
      <c r="C29" s="8">
        <v>320760</v>
      </c>
      <c r="D29" s="37">
        <v>23350</v>
      </c>
      <c r="E29" s="38"/>
      <c r="F29" s="38"/>
      <c r="G29" s="9">
        <f t="shared" si="2"/>
        <v>22453.200000000001</v>
      </c>
      <c r="H29" s="9">
        <f t="shared" si="1"/>
        <v>12124.728000000001</v>
      </c>
      <c r="I29" s="9">
        <f t="shared" si="3"/>
        <v>224532</v>
      </c>
      <c r="J29" s="9">
        <f t="shared" si="4"/>
        <v>96228</v>
      </c>
      <c r="K29" s="9">
        <v>14375</v>
      </c>
    </row>
    <row r="30" spans="1:11" x14ac:dyDescent="0.25">
      <c r="A30" s="6">
        <v>20</v>
      </c>
      <c r="B30" s="7" t="s">
        <v>56</v>
      </c>
      <c r="C30" s="8">
        <v>406620</v>
      </c>
      <c r="D30" s="37">
        <v>29620</v>
      </c>
      <c r="E30" s="38">
        <v>24397.200000000001</v>
      </c>
      <c r="F30" s="38">
        <v>24397.200000000001</v>
      </c>
      <c r="G30" s="9">
        <f t="shared" si="2"/>
        <v>28463.4</v>
      </c>
      <c r="H30" s="9">
        <f t="shared" si="1"/>
        <v>15370.236000000003</v>
      </c>
      <c r="I30" s="9">
        <f t="shared" si="3"/>
        <v>284634</v>
      </c>
      <c r="J30" s="9">
        <f t="shared" si="4"/>
        <v>121986</v>
      </c>
      <c r="K30" s="9">
        <v>18223</v>
      </c>
    </row>
    <row r="31" spans="1:11" x14ac:dyDescent="0.25">
      <c r="A31" s="6">
        <v>21</v>
      </c>
      <c r="B31" s="7" t="s">
        <v>57</v>
      </c>
      <c r="C31" s="8">
        <v>2320520</v>
      </c>
      <c r="D31" s="37">
        <v>169520</v>
      </c>
      <c r="E31" s="38">
        <v>139231.20000000001</v>
      </c>
      <c r="F31" s="38">
        <v>139231.20000000001</v>
      </c>
      <c r="G31" s="9">
        <f t="shared" si="2"/>
        <v>162436.40000000002</v>
      </c>
      <c r="H31" s="9">
        <f t="shared" si="1"/>
        <v>87715.656000000017</v>
      </c>
      <c r="I31" s="9">
        <f t="shared" si="3"/>
        <v>1624364</v>
      </c>
      <c r="J31" s="9">
        <f t="shared" si="4"/>
        <v>696156</v>
      </c>
      <c r="K31" s="9">
        <v>103993</v>
      </c>
    </row>
    <row r="32" spans="1:11" x14ac:dyDescent="0.25">
      <c r="A32" s="6">
        <v>22</v>
      </c>
      <c r="B32" s="7" t="s">
        <v>58</v>
      </c>
      <c r="C32" s="8">
        <v>973900</v>
      </c>
      <c r="D32" s="37">
        <v>70900</v>
      </c>
      <c r="E32" s="39">
        <v>58434</v>
      </c>
      <c r="F32" s="38">
        <v>58434</v>
      </c>
      <c r="G32" s="9">
        <f t="shared" si="2"/>
        <v>68173</v>
      </c>
      <c r="H32" s="9">
        <f t="shared" si="1"/>
        <v>36813.420000000006</v>
      </c>
      <c r="I32" s="9">
        <f t="shared" si="3"/>
        <v>681730</v>
      </c>
      <c r="J32" s="9">
        <f t="shared" si="4"/>
        <v>292170</v>
      </c>
      <c r="K32" s="9">
        <v>43645</v>
      </c>
    </row>
    <row r="33" spans="1:12" x14ac:dyDescent="0.25">
      <c r="A33" s="6">
        <v>23</v>
      </c>
      <c r="B33" s="7" t="s">
        <v>59</v>
      </c>
      <c r="C33" s="8">
        <v>1973150</v>
      </c>
      <c r="D33" s="37">
        <v>144150</v>
      </c>
      <c r="E33" s="39">
        <v>118389</v>
      </c>
      <c r="F33" s="38">
        <v>118389</v>
      </c>
      <c r="G33" s="9">
        <f t="shared" si="2"/>
        <v>138120.5</v>
      </c>
      <c r="H33" s="9">
        <f t="shared" si="1"/>
        <v>74585.070000000007</v>
      </c>
      <c r="I33" s="9">
        <f t="shared" si="3"/>
        <v>1381205</v>
      </c>
      <c r="J33" s="9">
        <f t="shared" si="4"/>
        <v>591945</v>
      </c>
      <c r="K33" s="9">
        <v>88425</v>
      </c>
    </row>
    <row r="34" spans="1:12" ht="31.5" x14ac:dyDescent="0.25">
      <c r="A34" s="40">
        <v>24</v>
      </c>
      <c r="B34" s="41" t="s">
        <v>60</v>
      </c>
      <c r="C34" s="8">
        <v>1211130</v>
      </c>
      <c r="D34" s="42">
        <v>88130</v>
      </c>
      <c r="E34" s="38">
        <v>72667.8</v>
      </c>
      <c r="F34" s="38">
        <v>72667.8</v>
      </c>
      <c r="G34" s="43">
        <f t="shared" si="2"/>
        <v>84779.1</v>
      </c>
      <c r="H34" s="43">
        <f t="shared" si="1"/>
        <v>45780.714000000007</v>
      </c>
      <c r="I34" s="43">
        <f t="shared" si="3"/>
        <v>847791</v>
      </c>
      <c r="J34" s="43">
        <f t="shared" si="4"/>
        <v>363339</v>
      </c>
      <c r="K34" s="43">
        <v>54276</v>
      </c>
    </row>
    <row r="35" spans="1:12" ht="31.5" x14ac:dyDescent="0.25">
      <c r="A35" s="6">
        <v>25</v>
      </c>
      <c r="B35" s="44" t="s">
        <v>61</v>
      </c>
      <c r="C35" s="8">
        <v>859870</v>
      </c>
      <c r="D35" s="37">
        <v>62870</v>
      </c>
      <c r="E35" s="38">
        <v>51592.2</v>
      </c>
      <c r="F35" s="38">
        <v>51592.2</v>
      </c>
      <c r="G35" s="9">
        <f t="shared" si="2"/>
        <v>60190.900000000009</v>
      </c>
      <c r="H35" s="9">
        <f t="shared" si="1"/>
        <v>32503.086000000003</v>
      </c>
      <c r="I35" s="9">
        <f t="shared" si="3"/>
        <v>601909</v>
      </c>
      <c r="J35" s="9">
        <f t="shared" si="4"/>
        <v>257961</v>
      </c>
      <c r="K35" s="9">
        <v>38534</v>
      </c>
    </row>
    <row r="36" spans="1:12" ht="31.5" x14ac:dyDescent="0.25">
      <c r="A36" s="40">
        <v>26</v>
      </c>
      <c r="B36" s="41" t="s">
        <v>62</v>
      </c>
      <c r="C36" s="8">
        <v>1133340</v>
      </c>
      <c r="D36" s="42">
        <v>82340</v>
      </c>
      <c r="E36" s="38">
        <v>68000.399999999994</v>
      </c>
      <c r="F36" s="38">
        <v>68000.399999999994</v>
      </c>
      <c r="G36" s="43">
        <f t="shared" si="2"/>
        <v>79333.8</v>
      </c>
      <c r="H36" s="43">
        <f t="shared" si="1"/>
        <v>42840.252000000008</v>
      </c>
      <c r="I36" s="43">
        <f t="shared" si="3"/>
        <v>793338</v>
      </c>
      <c r="J36" s="43">
        <f t="shared" si="4"/>
        <v>340002</v>
      </c>
      <c r="K36" s="43">
        <v>50790</v>
      </c>
      <c r="L36" s="45"/>
    </row>
    <row r="37" spans="1:12" x14ac:dyDescent="0.25">
      <c r="A37" s="6">
        <v>27</v>
      </c>
      <c r="B37" s="7" t="s">
        <v>63</v>
      </c>
      <c r="C37" s="8">
        <v>773520</v>
      </c>
      <c r="D37" s="37">
        <v>56520</v>
      </c>
      <c r="E37" s="38">
        <v>46411.199999999997</v>
      </c>
      <c r="F37" s="38">
        <v>46411.199999999997</v>
      </c>
      <c r="G37" s="9">
        <f t="shared" si="2"/>
        <v>54146.400000000009</v>
      </c>
      <c r="H37" s="9">
        <f t="shared" si="1"/>
        <v>29239.056000000004</v>
      </c>
      <c r="I37" s="9">
        <f t="shared" si="3"/>
        <v>541464</v>
      </c>
      <c r="J37" s="9">
        <f t="shared" si="4"/>
        <v>232056</v>
      </c>
      <c r="K37" s="9">
        <v>34665</v>
      </c>
    </row>
    <row r="38" spans="1:12" x14ac:dyDescent="0.25">
      <c r="A38" s="6">
        <v>28</v>
      </c>
      <c r="B38" s="7" t="s">
        <v>64</v>
      </c>
      <c r="C38" s="8">
        <v>849660</v>
      </c>
      <c r="D38" s="37">
        <v>61660</v>
      </c>
      <c r="E38" s="38">
        <v>50979.6</v>
      </c>
      <c r="F38" s="38">
        <v>50979.6</v>
      </c>
      <c r="G38" s="9">
        <f t="shared" si="2"/>
        <v>59476.200000000004</v>
      </c>
      <c r="H38" s="9">
        <f t="shared" si="1"/>
        <v>32117.148000000005</v>
      </c>
      <c r="I38" s="9">
        <f t="shared" si="3"/>
        <v>594762</v>
      </c>
      <c r="J38" s="9">
        <f t="shared" si="4"/>
        <v>254898</v>
      </c>
      <c r="K38" s="9">
        <v>38077</v>
      </c>
    </row>
    <row r="39" spans="1:12" x14ac:dyDescent="0.25">
      <c r="A39" s="6">
        <v>29</v>
      </c>
      <c r="B39" s="7" t="s">
        <v>65</v>
      </c>
      <c r="C39" s="8">
        <v>716080</v>
      </c>
      <c r="D39" s="37">
        <v>52080</v>
      </c>
      <c r="E39" s="38">
        <v>42964.800000000003</v>
      </c>
      <c r="F39" s="38">
        <v>42964.800000000003</v>
      </c>
      <c r="G39" s="9">
        <f t="shared" si="2"/>
        <v>50125.600000000006</v>
      </c>
      <c r="H39" s="9">
        <f t="shared" si="1"/>
        <v>27067.824000000001</v>
      </c>
      <c r="I39" s="9">
        <f t="shared" si="3"/>
        <v>501255.99999999994</v>
      </c>
      <c r="J39" s="9">
        <f t="shared" si="4"/>
        <v>214824.00000000006</v>
      </c>
      <c r="K39" s="9">
        <v>32090</v>
      </c>
    </row>
    <row r="40" spans="1:12" x14ac:dyDescent="0.25">
      <c r="A40" s="6">
        <v>30</v>
      </c>
      <c r="B40" s="7" t="s">
        <v>66</v>
      </c>
      <c r="C40" s="8">
        <v>628990</v>
      </c>
      <c r="D40" s="37">
        <v>45990</v>
      </c>
      <c r="E40" s="38">
        <v>37739.4</v>
      </c>
      <c r="F40" s="38">
        <v>37739.4</v>
      </c>
      <c r="G40" s="9">
        <f t="shared" si="2"/>
        <v>44029.3</v>
      </c>
      <c r="H40" s="9">
        <f t="shared" si="1"/>
        <v>23775.822000000004</v>
      </c>
      <c r="I40" s="9">
        <f t="shared" si="3"/>
        <v>440293</v>
      </c>
      <c r="J40" s="9">
        <f t="shared" si="4"/>
        <v>188697</v>
      </c>
      <c r="K40" s="9">
        <v>28188</v>
      </c>
    </row>
    <row r="41" spans="1:12" x14ac:dyDescent="0.25">
      <c r="A41" s="6">
        <v>31</v>
      </c>
      <c r="B41" s="7" t="s">
        <v>67</v>
      </c>
      <c r="C41" s="8">
        <v>1953640</v>
      </c>
      <c r="D41" s="37">
        <v>142640</v>
      </c>
      <c r="E41" s="38">
        <v>117218.4</v>
      </c>
      <c r="F41" s="38">
        <v>117218.4</v>
      </c>
      <c r="G41" s="9">
        <f t="shared" si="2"/>
        <v>136754.80000000002</v>
      </c>
      <c r="H41" s="9">
        <f t="shared" si="1"/>
        <v>73847.592000000004</v>
      </c>
      <c r="I41" s="9">
        <f t="shared" si="3"/>
        <v>1367548</v>
      </c>
      <c r="J41" s="9">
        <f t="shared" si="4"/>
        <v>586092</v>
      </c>
      <c r="K41" s="9">
        <v>87551</v>
      </c>
    </row>
    <row r="42" spans="1:12" ht="31.5" x14ac:dyDescent="0.25">
      <c r="A42" s="40">
        <v>32</v>
      </c>
      <c r="B42" s="41" t="s">
        <v>68</v>
      </c>
      <c r="C42" s="8">
        <v>1417830</v>
      </c>
      <c r="D42" s="42">
        <v>104830</v>
      </c>
      <c r="E42" s="38">
        <v>85069.8</v>
      </c>
      <c r="F42" s="38">
        <v>85069.8</v>
      </c>
      <c r="G42" s="43">
        <f t="shared" si="2"/>
        <v>99248.1</v>
      </c>
      <c r="H42" s="43">
        <f t="shared" si="1"/>
        <v>53593.974000000002</v>
      </c>
      <c r="I42" s="43">
        <f t="shared" si="3"/>
        <v>992480.99999999988</v>
      </c>
      <c r="J42" s="43">
        <f t="shared" si="4"/>
        <v>425349.00000000012</v>
      </c>
      <c r="K42" s="43">
        <v>63539</v>
      </c>
    </row>
    <row r="43" spans="1:12" x14ac:dyDescent="0.25">
      <c r="A43" s="6">
        <v>33</v>
      </c>
      <c r="B43" s="7" t="s">
        <v>69</v>
      </c>
      <c r="C43" s="8">
        <v>648420</v>
      </c>
      <c r="D43" s="37">
        <v>47420</v>
      </c>
      <c r="E43" s="38">
        <v>38905.199999999997</v>
      </c>
      <c r="F43" s="38">
        <v>38905.199999999997</v>
      </c>
      <c r="G43" s="9">
        <f t="shared" si="2"/>
        <v>45389.4</v>
      </c>
      <c r="H43" s="9">
        <f t="shared" si="1"/>
        <v>24510.276000000002</v>
      </c>
      <c r="I43" s="9">
        <f t="shared" si="3"/>
        <v>453894</v>
      </c>
      <c r="J43" s="9">
        <f t="shared" si="4"/>
        <v>194526</v>
      </c>
      <c r="K43" s="9">
        <v>29059</v>
      </c>
    </row>
    <row r="44" spans="1:12" x14ac:dyDescent="0.25">
      <c r="A44" s="6">
        <v>34</v>
      </c>
      <c r="B44" s="7" t="s">
        <v>70</v>
      </c>
      <c r="C44" s="8">
        <v>795680</v>
      </c>
      <c r="D44" s="37">
        <v>57680</v>
      </c>
      <c r="E44" s="38">
        <v>47740.800000000003</v>
      </c>
      <c r="F44" s="38">
        <v>47740.800000000003</v>
      </c>
      <c r="G44" s="9">
        <f t="shared" si="2"/>
        <v>55697.600000000006</v>
      </c>
      <c r="H44" s="9">
        <f t="shared" si="1"/>
        <v>30076.704000000005</v>
      </c>
      <c r="I44" s="9">
        <f t="shared" si="3"/>
        <v>556976</v>
      </c>
      <c r="J44" s="9">
        <f t="shared" si="4"/>
        <v>238704</v>
      </c>
      <c r="K44" s="9">
        <v>35657</v>
      </c>
    </row>
    <row r="45" spans="1:12" x14ac:dyDescent="0.25">
      <c r="A45" s="6">
        <v>35</v>
      </c>
      <c r="B45" s="7" t="s">
        <v>71</v>
      </c>
      <c r="C45" s="8">
        <v>570680</v>
      </c>
      <c r="D45" s="37">
        <v>41680</v>
      </c>
      <c r="E45" s="38">
        <v>34240.800000000003</v>
      </c>
      <c r="F45" s="38">
        <v>34240.800000000003</v>
      </c>
      <c r="G45" s="9">
        <f t="shared" si="2"/>
        <v>39947.600000000006</v>
      </c>
      <c r="H45" s="9">
        <f t="shared" si="1"/>
        <v>21571.704000000002</v>
      </c>
      <c r="I45" s="9">
        <f t="shared" si="3"/>
        <v>399476</v>
      </c>
      <c r="J45" s="9">
        <f t="shared" si="4"/>
        <v>171204</v>
      </c>
      <c r="K45" s="9">
        <v>25574</v>
      </c>
    </row>
    <row r="46" spans="1:12" x14ac:dyDescent="0.25">
      <c r="A46" s="6">
        <v>36</v>
      </c>
      <c r="B46" s="7" t="s">
        <v>72</v>
      </c>
      <c r="C46" s="8">
        <v>361280</v>
      </c>
      <c r="D46" s="37">
        <v>26280</v>
      </c>
      <c r="E46" s="38">
        <v>21676.799999999999</v>
      </c>
      <c r="F46" s="38">
        <v>21676.799999999999</v>
      </c>
      <c r="G46" s="9">
        <f t="shared" si="2"/>
        <v>25289.600000000002</v>
      </c>
      <c r="H46" s="9">
        <f t="shared" si="1"/>
        <v>13656.384</v>
      </c>
      <c r="I46" s="9">
        <f t="shared" si="3"/>
        <v>252895.99999999997</v>
      </c>
      <c r="J46" s="9">
        <f t="shared" si="4"/>
        <v>108384.00000000003</v>
      </c>
      <c r="K46" s="9">
        <v>16190</v>
      </c>
    </row>
    <row r="47" spans="1:12" x14ac:dyDescent="0.25">
      <c r="A47" s="6">
        <v>37</v>
      </c>
      <c r="B47" s="7" t="s">
        <v>73</v>
      </c>
      <c r="C47" s="8">
        <v>578360</v>
      </c>
      <c r="D47" s="37">
        <v>42360</v>
      </c>
      <c r="E47" s="38">
        <v>34701.599999999999</v>
      </c>
      <c r="F47" s="38">
        <v>34701.599999999999</v>
      </c>
      <c r="G47" s="9">
        <f t="shared" si="2"/>
        <v>40485.200000000004</v>
      </c>
      <c r="H47" s="9">
        <f t="shared" si="1"/>
        <v>21862.008000000002</v>
      </c>
      <c r="I47" s="9">
        <f t="shared" si="3"/>
        <v>404852</v>
      </c>
      <c r="J47" s="9">
        <f t="shared" si="4"/>
        <v>173508</v>
      </c>
      <c r="K47" s="9">
        <v>25919</v>
      </c>
    </row>
    <row r="48" spans="1:12" x14ac:dyDescent="0.25">
      <c r="A48" s="6">
        <v>38</v>
      </c>
      <c r="B48" s="44" t="s">
        <v>74</v>
      </c>
      <c r="C48" s="8">
        <v>3663440</v>
      </c>
      <c r="D48" s="37">
        <v>270440</v>
      </c>
      <c r="E48" s="38">
        <v>219806.4</v>
      </c>
      <c r="F48" s="38">
        <v>219806.4</v>
      </c>
      <c r="G48" s="9">
        <f t="shared" si="2"/>
        <v>256440.80000000002</v>
      </c>
      <c r="H48" s="9">
        <f t="shared" si="1"/>
        <v>138478.03200000001</v>
      </c>
      <c r="I48" s="9">
        <f t="shared" si="3"/>
        <v>2564408</v>
      </c>
      <c r="J48" s="9">
        <f t="shared" si="4"/>
        <v>1099032</v>
      </c>
      <c r="K48" s="9">
        <v>164175</v>
      </c>
    </row>
    <row r="49" spans="1:11" x14ac:dyDescent="0.25">
      <c r="A49" s="6">
        <v>39</v>
      </c>
      <c r="B49" s="7" t="s">
        <v>75</v>
      </c>
      <c r="C49" s="8">
        <v>973160</v>
      </c>
      <c r="D49" s="37">
        <v>71160</v>
      </c>
      <c r="E49" s="38">
        <v>58389.599999999999</v>
      </c>
      <c r="F49" s="38">
        <v>58389.599999999999</v>
      </c>
      <c r="G49" s="9">
        <f t="shared" si="2"/>
        <v>68121.200000000012</v>
      </c>
      <c r="H49" s="9">
        <f t="shared" si="1"/>
        <v>36785.448000000004</v>
      </c>
      <c r="I49" s="9">
        <f t="shared" si="3"/>
        <v>681212</v>
      </c>
      <c r="J49" s="9">
        <f t="shared" si="4"/>
        <v>291948</v>
      </c>
      <c r="K49" s="9">
        <v>43612</v>
      </c>
    </row>
    <row r="50" spans="1:11" x14ac:dyDescent="0.25">
      <c r="A50" s="6">
        <v>40</v>
      </c>
      <c r="B50" s="7" t="s">
        <v>76</v>
      </c>
      <c r="C50" s="8">
        <v>1002640</v>
      </c>
      <c r="D50" s="37">
        <v>73640</v>
      </c>
      <c r="E50" s="38">
        <v>60158.400000000001</v>
      </c>
      <c r="F50" s="38">
        <v>60158.400000000001</v>
      </c>
      <c r="G50" s="9">
        <f t="shared" si="2"/>
        <v>70184.800000000003</v>
      </c>
      <c r="H50" s="9">
        <f t="shared" si="1"/>
        <v>37899.792000000001</v>
      </c>
      <c r="I50" s="9">
        <f t="shared" si="3"/>
        <v>701848</v>
      </c>
      <c r="J50" s="9">
        <f t="shared" si="4"/>
        <v>300792</v>
      </c>
      <c r="K50" s="9">
        <v>44932</v>
      </c>
    </row>
    <row r="51" spans="1:11" x14ac:dyDescent="0.25">
      <c r="A51" s="6">
        <v>41</v>
      </c>
      <c r="B51" s="7" t="s">
        <v>77</v>
      </c>
      <c r="C51" s="8">
        <v>588590</v>
      </c>
      <c r="D51" s="37">
        <v>42990</v>
      </c>
      <c r="E51" s="38">
        <v>35315.4</v>
      </c>
      <c r="F51" s="38">
        <v>35315.4</v>
      </c>
      <c r="G51" s="9">
        <f t="shared" si="2"/>
        <v>41201.300000000003</v>
      </c>
      <c r="H51" s="9">
        <f t="shared" si="1"/>
        <v>22248.702000000001</v>
      </c>
      <c r="I51" s="9">
        <f t="shared" si="3"/>
        <v>412013</v>
      </c>
      <c r="J51" s="9">
        <f t="shared" si="4"/>
        <v>176577</v>
      </c>
      <c r="K51" s="9">
        <v>26378</v>
      </c>
    </row>
    <row r="52" spans="1:11" x14ac:dyDescent="0.25">
      <c r="A52" s="6">
        <v>42</v>
      </c>
      <c r="B52" s="7" t="s">
        <v>78</v>
      </c>
      <c r="C52" s="8">
        <v>754770</v>
      </c>
      <c r="D52" s="37">
        <v>54770</v>
      </c>
      <c r="E52" s="38">
        <v>45286.2</v>
      </c>
      <c r="F52" s="38">
        <v>45286.2</v>
      </c>
      <c r="G52" s="9">
        <f t="shared" si="2"/>
        <v>52833.9</v>
      </c>
      <c r="H52" s="9">
        <f t="shared" si="1"/>
        <v>28530.306000000004</v>
      </c>
      <c r="I52" s="9">
        <f t="shared" si="3"/>
        <v>528339</v>
      </c>
      <c r="J52" s="9">
        <f t="shared" si="4"/>
        <v>226431</v>
      </c>
      <c r="K52" s="9">
        <v>33824</v>
      </c>
    </row>
    <row r="53" spans="1:11" x14ac:dyDescent="0.25">
      <c r="A53" s="6">
        <v>43</v>
      </c>
      <c r="B53" s="7" t="s">
        <v>79</v>
      </c>
      <c r="C53" s="8">
        <v>879260</v>
      </c>
      <c r="D53" s="37">
        <v>64260</v>
      </c>
      <c r="E53" s="38">
        <v>52755.6</v>
      </c>
      <c r="F53" s="38">
        <v>52755.6</v>
      </c>
      <c r="G53" s="9">
        <f t="shared" si="2"/>
        <v>61548.200000000004</v>
      </c>
      <c r="H53" s="9">
        <f t="shared" si="1"/>
        <v>33236.028000000006</v>
      </c>
      <c r="I53" s="9">
        <f t="shared" si="3"/>
        <v>615482</v>
      </c>
      <c r="J53" s="9">
        <f t="shared" si="4"/>
        <v>263778</v>
      </c>
      <c r="K53" s="9">
        <v>39404</v>
      </c>
    </row>
    <row r="54" spans="1:11" x14ac:dyDescent="0.25">
      <c r="A54" s="6">
        <v>44</v>
      </c>
      <c r="B54" s="7" t="s">
        <v>80</v>
      </c>
      <c r="C54" s="8">
        <v>860940</v>
      </c>
      <c r="D54" s="37">
        <v>62940</v>
      </c>
      <c r="E54" s="38">
        <v>51656.4</v>
      </c>
      <c r="F54" s="38">
        <v>51656.4</v>
      </c>
      <c r="G54" s="9">
        <f t="shared" si="2"/>
        <v>60265.8</v>
      </c>
      <c r="H54" s="9">
        <f t="shared" si="1"/>
        <v>32543.532000000003</v>
      </c>
      <c r="I54" s="9">
        <f t="shared" si="3"/>
        <v>602658</v>
      </c>
      <c r="J54" s="9">
        <f t="shared" si="4"/>
        <v>258282</v>
      </c>
      <c r="K54" s="9">
        <v>38582</v>
      </c>
    </row>
    <row r="55" spans="1:11" ht="33" x14ac:dyDescent="0.25">
      <c r="A55" s="40">
        <v>45</v>
      </c>
      <c r="B55" s="46" t="s">
        <v>81</v>
      </c>
      <c r="C55" s="8">
        <v>672840</v>
      </c>
      <c r="D55" s="42">
        <v>49840</v>
      </c>
      <c r="E55" s="38">
        <v>40370.400000000001</v>
      </c>
      <c r="F55" s="38">
        <v>40370.400000000001</v>
      </c>
      <c r="G55" s="43">
        <f t="shared" si="2"/>
        <v>47098.8</v>
      </c>
      <c r="H55" s="43">
        <f t="shared" si="1"/>
        <v>25433.351999999999</v>
      </c>
      <c r="I55" s="43">
        <f t="shared" si="3"/>
        <v>470987.99999999994</v>
      </c>
      <c r="J55" s="43">
        <f t="shared" si="4"/>
        <v>201852.00000000006</v>
      </c>
      <c r="K55" s="43">
        <v>30153</v>
      </c>
    </row>
    <row r="56" spans="1:11" s="45" customFormat="1" ht="33" x14ac:dyDescent="0.25">
      <c r="A56" s="40">
        <v>46</v>
      </c>
      <c r="B56" s="47" t="s">
        <v>82</v>
      </c>
      <c r="C56" s="8">
        <v>75600</v>
      </c>
      <c r="D56" s="42">
        <v>5600</v>
      </c>
      <c r="E56" s="39">
        <v>4536</v>
      </c>
      <c r="F56" s="38">
        <v>4536</v>
      </c>
      <c r="G56" s="43">
        <f t="shared" si="2"/>
        <v>5292.0000000000009</v>
      </c>
      <c r="H56" s="43">
        <f t="shared" si="1"/>
        <v>2857.6800000000003</v>
      </c>
      <c r="I56" s="43">
        <f t="shared" si="3"/>
        <v>52920</v>
      </c>
      <c r="J56" s="43">
        <f t="shared" si="4"/>
        <v>22680</v>
      </c>
      <c r="K56" s="43">
        <v>3388</v>
      </c>
    </row>
    <row r="57" spans="1:11" ht="33" x14ac:dyDescent="0.25">
      <c r="A57" s="40">
        <v>47</v>
      </c>
      <c r="B57" s="46" t="s">
        <v>83</v>
      </c>
      <c r="C57" s="8">
        <v>708560</v>
      </c>
      <c r="D57" s="42">
        <v>52260</v>
      </c>
      <c r="E57" s="38">
        <v>42513.599999999999</v>
      </c>
      <c r="F57" s="38">
        <v>42513.599999999999</v>
      </c>
      <c r="G57" s="43">
        <v>49599</v>
      </c>
      <c r="H57" s="43">
        <f t="shared" si="1"/>
        <v>26783.567999999999</v>
      </c>
      <c r="I57" s="43">
        <f t="shared" si="3"/>
        <v>495991.99999999994</v>
      </c>
      <c r="J57" s="43">
        <f t="shared" si="4"/>
        <v>212568.00000000006</v>
      </c>
      <c r="K57" s="43">
        <v>31754</v>
      </c>
    </row>
    <row r="58" spans="1:11" ht="33" x14ac:dyDescent="0.25">
      <c r="A58" s="40">
        <v>48</v>
      </c>
      <c r="B58" s="46" t="s">
        <v>84</v>
      </c>
      <c r="C58" s="8">
        <v>70200</v>
      </c>
      <c r="D58" s="42">
        <v>5200</v>
      </c>
      <c r="E58" s="39">
        <v>4212</v>
      </c>
      <c r="F58" s="38">
        <v>4212</v>
      </c>
      <c r="G58" s="43">
        <f t="shared" ref="G58:G68" si="5">C58*7%</f>
        <v>4914.0000000000009</v>
      </c>
      <c r="H58" s="43">
        <f t="shared" si="1"/>
        <v>2653.5600000000004</v>
      </c>
      <c r="I58" s="43">
        <f t="shared" si="3"/>
        <v>49140</v>
      </c>
      <c r="J58" s="43">
        <f t="shared" si="4"/>
        <v>21060</v>
      </c>
      <c r="K58" s="43">
        <v>3146</v>
      </c>
    </row>
    <row r="59" spans="1:11" ht="33" x14ac:dyDescent="0.25">
      <c r="A59" s="40">
        <v>49</v>
      </c>
      <c r="B59" s="46" t="s">
        <v>85</v>
      </c>
      <c r="C59" s="8">
        <v>76530</v>
      </c>
      <c r="D59" s="42">
        <v>5630</v>
      </c>
      <c r="E59" s="38">
        <v>4591.8</v>
      </c>
      <c r="F59" s="38">
        <v>4591.8</v>
      </c>
      <c r="G59" s="43">
        <f t="shared" si="5"/>
        <v>5357.1</v>
      </c>
      <c r="H59" s="43">
        <f t="shared" si="1"/>
        <v>2892.78</v>
      </c>
      <c r="I59" s="42">
        <v>53570</v>
      </c>
      <c r="J59" s="43">
        <f t="shared" si="4"/>
        <v>22960</v>
      </c>
      <c r="K59" s="43">
        <v>3430</v>
      </c>
    </row>
    <row r="60" spans="1:11" ht="33" x14ac:dyDescent="0.25">
      <c r="A60" s="40">
        <v>50</v>
      </c>
      <c r="B60" s="46" t="s">
        <v>86</v>
      </c>
      <c r="C60" s="8">
        <v>561760</v>
      </c>
      <c r="D60" s="42">
        <v>41410</v>
      </c>
      <c r="E60" s="38">
        <v>33705.599999999999</v>
      </c>
      <c r="F60" s="38">
        <v>33705.599999999999</v>
      </c>
      <c r="G60" s="43">
        <f t="shared" si="5"/>
        <v>39323.200000000004</v>
      </c>
      <c r="H60" s="43">
        <f t="shared" si="1"/>
        <v>21234.528000000002</v>
      </c>
      <c r="I60" s="43">
        <f t="shared" ref="I60:I67" si="6">C60*70%</f>
        <v>393232</v>
      </c>
      <c r="J60" s="43">
        <f t="shared" si="4"/>
        <v>168528</v>
      </c>
      <c r="K60" s="43">
        <v>25175</v>
      </c>
    </row>
    <row r="61" spans="1:11" s="45" customFormat="1" ht="33" x14ac:dyDescent="0.25">
      <c r="A61" s="40">
        <v>51</v>
      </c>
      <c r="B61" s="46" t="s">
        <v>87</v>
      </c>
      <c r="C61" s="8">
        <v>311580</v>
      </c>
      <c r="D61" s="42">
        <v>23080</v>
      </c>
      <c r="E61" s="38">
        <v>18694.8</v>
      </c>
      <c r="F61" s="38">
        <v>18694.8</v>
      </c>
      <c r="G61" s="43">
        <f t="shared" si="5"/>
        <v>21810.600000000002</v>
      </c>
      <c r="H61" s="43">
        <f t="shared" si="1"/>
        <v>11777.724000000002</v>
      </c>
      <c r="I61" s="43">
        <f t="shared" si="6"/>
        <v>218106</v>
      </c>
      <c r="J61" s="43">
        <f t="shared" si="4"/>
        <v>93474</v>
      </c>
      <c r="K61" s="43">
        <v>13963</v>
      </c>
    </row>
    <row r="62" spans="1:11" s="45" customFormat="1" ht="49.5" x14ac:dyDescent="0.25">
      <c r="A62" s="40">
        <v>52</v>
      </c>
      <c r="B62" s="46" t="s">
        <v>88</v>
      </c>
      <c r="C62" s="8">
        <v>231460</v>
      </c>
      <c r="D62" s="42">
        <v>16860</v>
      </c>
      <c r="E62" s="38">
        <v>13887.6</v>
      </c>
      <c r="F62" s="38">
        <v>13887.6</v>
      </c>
      <c r="G62" s="43">
        <f t="shared" si="5"/>
        <v>16202.2</v>
      </c>
      <c r="H62" s="43">
        <f t="shared" si="1"/>
        <v>8749.1880000000019</v>
      </c>
      <c r="I62" s="43">
        <f t="shared" si="6"/>
        <v>162022</v>
      </c>
      <c r="J62" s="43">
        <f t="shared" si="4"/>
        <v>69438</v>
      </c>
      <c r="K62" s="43">
        <v>10373</v>
      </c>
    </row>
    <row r="63" spans="1:11" s="45" customFormat="1" ht="49.5" x14ac:dyDescent="0.25">
      <c r="A63" s="40">
        <v>53</v>
      </c>
      <c r="B63" s="46" t="s">
        <v>89</v>
      </c>
      <c r="C63" s="8">
        <v>388800</v>
      </c>
      <c r="D63" s="42">
        <v>28800</v>
      </c>
      <c r="E63" s="39">
        <v>23328</v>
      </c>
      <c r="F63" s="38">
        <v>23328</v>
      </c>
      <c r="G63" s="43">
        <f t="shared" si="5"/>
        <v>27216.000000000004</v>
      </c>
      <c r="H63" s="43">
        <f t="shared" si="1"/>
        <v>14696.640000000001</v>
      </c>
      <c r="I63" s="43">
        <f t="shared" si="6"/>
        <v>272160</v>
      </c>
      <c r="J63" s="43">
        <f t="shared" si="4"/>
        <v>116640</v>
      </c>
      <c r="K63" s="43">
        <v>17424</v>
      </c>
    </row>
    <row r="64" spans="1:11" ht="33" x14ac:dyDescent="0.25">
      <c r="A64" s="40">
        <v>54</v>
      </c>
      <c r="B64" s="46" t="s">
        <v>90</v>
      </c>
      <c r="C64" s="8">
        <v>158490</v>
      </c>
      <c r="D64" s="42">
        <v>10590</v>
      </c>
      <c r="E64" s="38">
        <v>9509.4</v>
      </c>
      <c r="F64" s="38">
        <v>9509.4</v>
      </c>
      <c r="G64" s="43">
        <f t="shared" si="5"/>
        <v>11094.300000000001</v>
      </c>
      <c r="H64" s="43">
        <f t="shared" si="1"/>
        <v>5990.9220000000005</v>
      </c>
      <c r="I64" s="43">
        <f t="shared" si="6"/>
        <v>110943</v>
      </c>
      <c r="J64" s="43">
        <f t="shared" si="4"/>
        <v>47547</v>
      </c>
      <c r="K64" s="43">
        <v>7103</v>
      </c>
    </row>
    <row r="65" spans="1:11" s="45" customFormat="1" ht="66" x14ac:dyDescent="0.25">
      <c r="A65" s="40">
        <v>55</v>
      </c>
      <c r="B65" s="46" t="s">
        <v>91</v>
      </c>
      <c r="C65" s="8">
        <v>68040</v>
      </c>
      <c r="D65" s="42">
        <v>5040</v>
      </c>
      <c r="E65" s="38">
        <v>4082.4</v>
      </c>
      <c r="F65" s="38">
        <v>4082.4</v>
      </c>
      <c r="G65" s="43">
        <f t="shared" si="5"/>
        <v>4762.8</v>
      </c>
      <c r="H65" s="43">
        <f t="shared" si="1"/>
        <v>2571.9120000000003</v>
      </c>
      <c r="I65" s="43">
        <f t="shared" si="6"/>
        <v>47628</v>
      </c>
      <c r="J65" s="43">
        <f t="shared" si="4"/>
        <v>20412</v>
      </c>
      <c r="K65" s="43">
        <v>3049</v>
      </c>
    </row>
    <row r="66" spans="1:11" ht="33" x14ac:dyDescent="0.25">
      <c r="A66" s="40">
        <v>56</v>
      </c>
      <c r="B66" s="46" t="s">
        <v>92</v>
      </c>
      <c r="C66" s="8">
        <v>954390</v>
      </c>
      <c r="D66" s="42">
        <v>70690</v>
      </c>
      <c r="E66" s="38">
        <v>57263.4</v>
      </c>
      <c r="F66" s="38">
        <v>57263.4</v>
      </c>
      <c r="G66" s="43">
        <f t="shared" si="5"/>
        <v>66807.3</v>
      </c>
      <c r="H66" s="43">
        <f t="shared" si="1"/>
        <v>36075.942000000003</v>
      </c>
      <c r="I66" s="43">
        <f t="shared" si="6"/>
        <v>668073</v>
      </c>
      <c r="J66" s="43">
        <f t="shared" si="4"/>
        <v>286317</v>
      </c>
      <c r="K66" s="43">
        <v>42771</v>
      </c>
    </row>
    <row r="67" spans="1:11" ht="33" x14ac:dyDescent="0.25">
      <c r="A67" s="40">
        <v>57</v>
      </c>
      <c r="B67" s="46" t="s">
        <v>93</v>
      </c>
      <c r="C67" s="8">
        <v>140850</v>
      </c>
      <c r="D67" s="42">
        <v>10430</v>
      </c>
      <c r="E67" s="39">
        <v>8451</v>
      </c>
      <c r="F67" s="38">
        <v>8451</v>
      </c>
      <c r="G67" s="43">
        <f t="shared" si="5"/>
        <v>9859.5000000000018</v>
      </c>
      <c r="H67" s="43">
        <f t="shared" si="1"/>
        <v>5324.130000000001</v>
      </c>
      <c r="I67" s="43">
        <f t="shared" si="6"/>
        <v>98595</v>
      </c>
      <c r="J67" s="43">
        <f t="shared" si="4"/>
        <v>42255</v>
      </c>
      <c r="K67" s="43">
        <v>6311</v>
      </c>
    </row>
    <row r="68" spans="1:11" ht="33" x14ac:dyDescent="0.25">
      <c r="A68" s="40">
        <v>58</v>
      </c>
      <c r="B68" s="46" t="s">
        <v>94</v>
      </c>
      <c r="C68" s="8">
        <v>529140</v>
      </c>
      <c r="D68" s="42">
        <v>39140</v>
      </c>
      <c r="E68" s="38">
        <v>31748.400000000001</v>
      </c>
      <c r="F68" s="38">
        <v>31748.400000000001</v>
      </c>
      <c r="G68" s="43">
        <f t="shared" si="5"/>
        <v>37039.800000000003</v>
      </c>
      <c r="H68" s="43">
        <f t="shared" si="1"/>
        <v>20001.600000000002</v>
      </c>
      <c r="I68" s="42">
        <v>370400</v>
      </c>
      <c r="J68" s="43">
        <f t="shared" si="4"/>
        <v>158740</v>
      </c>
      <c r="K68" s="43">
        <v>23713</v>
      </c>
    </row>
    <row r="69" spans="1:11" ht="33" x14ac:dyDescent="0.25">
      <c r="A69" s="40">
        <v>59</v>
      </c>
      <c r="B69" s="46" t="s">
        <v>95</v>
      </c>
      <c r="C69" s="8">
        <v>227010</v>
      </c>
      <c r="D69" s="42">
        <v>16810</v>
      </c>
      <c r="E69" s="38">
        <v>13620.6</v>
      </c>
      <c r="F69" s="38">
        <v>13620.6</v>
      </c>
      <c r="G69" s="43">
        <v>15891</v>
      </c>
      <c r="H69" s="43">
        <f t="shared" si="1"/>
        <v>8580.978000000001</v>
      </c>
      <c r="I69" s="43">
        <f>C69*70%</f>
        <v>158907</v>
      </c>
      <c r="J69" s="43">
        <f t="shared" si="4"/>
        <v>68103</v>
      </c>
      <c r="K69" s="43">
        <v>10174</v>
      </c>
    </row>
    <row r="70" spans="1:11" ht="24.75" customHeight="1" x14ac:dyDescent="0.25">
      <c r="A70" s="10"/>
      <c r="B70" s="10" t="s">
        <v>11</v>
      </c>
      <c r="C70" s="11">
        <f t="shared" ref="C70:K70" si="7">C9+C10</f>
        <v>95412910</v>
      </c>
      <c r="D70" s="11">
        <f t="shared" si="7"/>
        <v>6998440</v>
      </c>
      <c r="E70" s="48">
        <f t="shared" si="7"/>
        <v>5724774.6000000006</v>
      </c>
      <c r="F70" s="48">
        <f t="shared" si="7"/>
        <v>5724774.6000000006</v>
      </c>
      <c r="G70" s="11">
        <f t="shared" si="7"/>
        <v>6678903.3999999994</v>
      </c>
      <c r="H70" s="11">
        <f t="shared" si="7"/>
        <v>3606606.9599999995</v>
      </c>
      <c r="I70" s="11">
        <f t="shared" si="7"/>
        <v>66789040</v>
      </c>
      <c r="J70" s="11">
        <f t="shared" si="7"/>
        <v>28623870</v>
      </c>
      <c r="K70" s="11">
        <f t="shared" si="7"/>
        <v>4275877</v>
      </c>
    </row>
    <row r="71" spans="1:11" x14ac:dyDescent="0.25">
      <c r="J71" s="50"/>
    </row>
  </sheetData>
  <mergeCells count="7">
    <mergeCell ref="A2:K2"/>
    <mergeCell ref="A3:K3"/>
    <mergeCell ref="H5:J5"/>
    <mergeCell ref="A7:A8"/>
    <mergeCell ref="B7:B8"/>
    <mergeCell ref="C7:C8"/>
    <mergeCell ref="D7:K7"/>
  </mergeCells>
  <pageMargins left="0" right="0" top="0.5" bottom="0.75" header="0.3" footer="0.3"/>
  <pageSetup paperSize="9" orientation="landscape" r:id="rId1"/>
  <headerFooter>
    <oddHeader xml:space="preserve">&amp;C
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Mẫu</vt:lpstr>
      <vt:lpstr>Bảng Tổng hợp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anhvtl</dc:creator>
  <cp:lastModifiedBy>Chien, Duong Xuan (PETROLIMEX)</cp:lastModifiedBy>
  <cp:lastPrinted>2020-01-07T06:59:20Z</cp:lastPrinted>
  <dcterms:created xsi:type="dcterms:W3CDTF">2019-12-30T08:26:45Z</dcterms:created>
  <dcterms:modified xsi:type="dcterms:W3CDTF">2020-01-07T07:06:49Z</dcterms:modified>
</cp:coreProperties>
</file>