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2120" windowHeight="9120" tabRatio="763" activeTab="0"/>
  </bookViews>
  <sheets>
    <sheet name="B01-DN " sheetId="1" r:id="rId1"/>
    <sheet name="B02-DN " sheetId="2" r:id="rId2"/>
    <sheet name="B03-DN" sheetId="3" r:id="rId3"/>
    <sheet name="B09-DN-P1" sheetId="4" r:id="rId4"/>
    <sheet name="PB01" sheetId="5" r:id="rId5"/>
    <sheet name="PB02" sheetId="6" r:id="rId6"/>
    <sheet name="PB03" sheetId="7" r:id="rId7"/>
    <sheet name="PB04" sheetId="8" r:id="rId8"/>
    <sheet name="PB05b" sheetId="9" r:id="rId9"/>
    <sheet name="PB05a " sheetId="10" r:id="rId10"/>
    <sheet name="PB06" sheetId="11" r:id="rId11"/>
    <sheet name="PB07" sheetId="12" r:id="rId12"/>
    <sheet name="PB08" sheetId="13" r:id="rId13"/>
    <sheet name="PB09" sheetId="14" r:id="rId14"/>
    <sheet name="B09-DN-P2" sheetId="15" r:id="rId15"/>
  </sheets>
  <definedNames>
    <definedName name="_xlnm.Print_Area" localSheetId="0">'B01-DN '!$A$1:$E$121</definedName>
    <definedName name="_xlnm.Print_Area" localSheetId="2">'B03-DN'!$A$1:$E$59</definedName>
    <definedName name="_xlnm.Print_Area" localSheetId="3">'B09-DN-P1'!$A$1:$D$214</definedName>
    <definedName name="_xlnm.Print_Area" localSheetId="14">'B09-DN-P2'!$A$3:$D$71</definedName>
    <definedName name="_xlnm.Print_Area" localSheetId="9">'PB05a '!$A$1:$J$24</definedName>
    <definedName name="_xlnm.Print_Area" localSheetId="8">'PB05b'!$A$1:$J$24</definedName>
    <definedName name="_xlnm.Print_Area" localSheetId="10">'PB06'!$A$2:$H$25</definedName>
    <definedName name="_xlnm.Print_Area" localSheetId="12">'PB08'!$A$1:$D$20</definedName>
    <definedName name="_xlnm.Print_Titles" localSheetId="0">'B01-DN '!$11:$12</definedName>
    <definedName name="_xlnm.Print_Titles" localSheetId="3">'B09-DN-P1'!$4:$5</definedName>
    <definedName name="_xlnm.Print_Titles" localSheetId="14">'B09-DN-P2'!$3:$4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511+TK 512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632</t>
        </r>
      </text>
    </comment>
    <comment ref="D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Tổng CP bán hàng+tổng CP tiền lương+BH của loại hình KD(TK641) trên phụ biểu báo cáo</t>
        </r>
      </text>
    </comment>
    <comment ref="D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Chi phí Dvu vận tải trên bảng Phụ biểu báo cáo</t>
        </r>
      </text>
    </comment>
  </commentList>
</comments>
</file>

<file path=xl/sharedStrings.xml><?xml version="1.0" encoding="utf-8"?>
<sst xmlns="http://schemas.openxmlformats.org/spreadsheetml/2006/main" count="1420" uniqueCount="745">
  <si>
    <t>BẢNG CÂN ĐỐI KẾ TOÁN</t>
  </si>
  <si>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</si>
  <si>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</si>
  <si>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</si>
  <si>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</si>
  <si>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</si>
  <si>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</si>
  <si>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</si>
  <si>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</si>
  <si>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</si>
  <si>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</si>
  <si>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</si>
  <si>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</si>
  <si>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</si>
  <si>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</si>
  <si>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</si>
  <si>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</si>
  <si>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</si>
  <si>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</si>
  <si>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</si>
  <si>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</si>
  <si>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</si>
  <si>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</si>
  <si>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</si>
  <si>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</si>
  <si>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</si>
  <si>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</si>
  <si>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</si>
  <si>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</si>
  <si>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</si>
  <si>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</si>
  <si>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</si>
  <si>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</si>
  <si>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</si>
  <si>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</si>
  <si>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</si>
  <si>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</si>
  <si>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</si>
  <si>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</si>
  <si>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</si>
  <si>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</si>
  <si>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</si>
  <si>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</si>
  <si>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</si>
  <si>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</si>
  <si>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</si>
  <si>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</si>
  <si>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</si>
  <si>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</si>
  <si>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</si>
  <si>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</si>
  <si>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</si>
  <si>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</si>
  <si>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</si>
  <si>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</si>
  <si>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</si>
  <si>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</si>
  <si>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</si>
  <si>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</si>
  <si>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</si>
  <si>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</si>
  <si>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</si>
  <si>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</si>
  <si>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</si>
  <si>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</si>
  <si>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</si>
  <si>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</si>
  <si>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</si>
  <si>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</si>
  <si>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</si>
  <si>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</si>
  <si>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</si>
  <si>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</si>
  <si>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</si>
  <si>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</si>
  <si>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</si>
  <si>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</si>
  <si>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</si>
  <si>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</si>
  <si>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</si>
  <si>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</si>
  <si>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</si>
  <si>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</si>
  <si>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</si>
  <si>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</si>
  <si>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</si>
  <si>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</si>
  <si>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</si>
  <si>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</si>
  <si>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</si>
  <si>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</si>
  <si>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</si>
  <si>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</si>
  <si>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</si>
  <si>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</si>
  <si>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</si>
  <si>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</si>
  <si>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</si>
  <si>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</si>
  <si>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</si>
  <si>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</si>
  <si>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</si>
  <si>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</si>
  <si>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</si>
  <si>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</si>
  <si>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</si>
  <si>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</si>
  <si>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</si>
  <si>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</si>
  <si>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</si>
  <si>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</si>
  <si>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</si>
  <si>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</si>
  <si>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</si>
  <si>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</si>
  <si>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</si>
  <si>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</si>
  <si>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</si>
  <si>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</si>
  <si>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</si>
  <si>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</si>
  <si>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</si>
  <si>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</si>
  <si>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</si>
  <si>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</si>
  <si>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</si>
  <si>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</si>
  <si>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</si>
  <si>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</si>
  <si>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</si>
  <si>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</si>
  <si>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</si>
  <si>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</si>
  <si>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</si>
  <si>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</si>
  <si>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</si>
  <si>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</si>
  <si>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</si>
  <si>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</si>
  <si>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</si>
  <si>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</si>
  <si>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</si>
  <si>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</si>
  <si>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</si>
  <si>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</si>
  <si>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</si>
  <si>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</si>
  <si>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</si>
  <si>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</si>
  <si>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</si>
  <si>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</si>
  <si>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</si>
  <si>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</si>
  <si>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</si>
  <si>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</si>
  <si>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</si>
  <si>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</si>
  <si>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</si>
  <si>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</si>
  <si>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</si>
  <si>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</si>
  <si>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</si>
  <si>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</si>
  <si>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</si>
  <si>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</si>
  <si>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</si>
  <si>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</si>
  <si>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</si>
  <si>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</si>
  <si>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</si>
  <si>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</si>
  <si>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</si>
  <si>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</si>
  <si>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</si>
  <si>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</si>
  <si>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</si>
  <si>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</si>
  <si>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</si>
  <si>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</si>
  <si>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</si>
  <si>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</si>
  <si>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</si>
  <si>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</si>
  <si>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</si>
  <si>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</si>
  <si>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</si>
  <si>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</si>
  <si>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</si>
  <si>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</si>
  <si>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</si>
  <si>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</si>
  <si>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</si>
  <si>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</si>
  <si>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</si>
  <si>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</si>
  <si>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</si>
  <si>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</si>
  <si>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</si>
  <si>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</si>
  <si>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</si>
  <si>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</si>
  <si>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</si>
  <si>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</si>
  <si>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</si>
  <si>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</si>
  <si>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432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</si>
  <si>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</si>
  <si>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</si>
  <si>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</si>
  <si>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</si>
  <si>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</si>
  <si>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</si>
  <si>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</si>
  <si>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</si>
  <si>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</si>
  <si>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</si>
  <si>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</si>
  <si>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</si>
  <si>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</si>
  <si>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BÁO CÁO KẾT QUẢ HOẠT ĐỘNG KINH DOANH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</si>
  <si>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</si>
  <si>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</si>
  <si>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</si>
  <si>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</si>
  <si>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</si>
  <si>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</si>
  <si>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</si>
  <si>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</si>
  <si>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</si>
  <si>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</si>
  <si>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</si>
  <si>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</si>
  <si>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</si>
  <si>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</si>
  <si>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</si>
  <si>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</si>
  <si>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</si>
  <si>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</si>
  <si>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</si>
  <si>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</si>
  <si>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</si>
  <si>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</si>
  <si>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</si>
  <si>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</si>
  <si>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</si>
  <si>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</si>
  <si>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</si>
  <si>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</si>
  <si>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</si>
  <si>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</si>
  <si>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</si>
  <si>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</si>
  <si>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</si>
  <si>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</si>
  <si>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</si>
  <si>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</si>
  <si>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</si>
  <si>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</si>
  <si>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</si>
  <si>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</si>
  <si>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</si>
  <si>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</si>
  <si>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</si>
  <si>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</si>
  <si>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</si>
  <si>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</si>
  <si>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</si>
  <si>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Giám đốc</t>
  </si>
  <si>
    <t>(Ký, họ tên, đóng dấu)</t>
  </si>
  <si>
    <t>Lập biểu                                  Kế toán trưởng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</si>
  <si>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</si>
  <si>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</si>
  <si>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</si>
  <si>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</si>
  <si>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</si>
  <si>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Mẫu số: B01-DN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</si>
  <si>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</si>
  <si>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</si>
  <si>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</si>
  <si>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 xml:space="preserve">                           (Ký, họ tên)                                    (Ký, họ tên)</t>
  </si>
  <si>
    <t>I. Lưu chuyển tiền từ hoạt động kinh doanh</t>
  </si>
  <si>
    <t>III. Lưu chuyển tiền thuần từ hoạt động tài chính</t>
  </si>
  <si>
    <t>1.Tiền thu từ phát hành cổ phiếu, nhận vốn góp của chủ sở hữu</t>
  </si>
  <si>
    <t xml:space="preserve">2.Tiền trả vốn góp cho các CSH, mua CP của DN đã phát hành      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</si>
  <si>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</si>
  <si>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</si>
  <si>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</si>
  <si>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</si>
  <si>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</si>
  <si>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</si>
  <si>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</si>
  <si>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</si>
  <si>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</si>
  <si>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Mẫu số: B02-DN</t>
  </si>
  <si>
    <t>Mẫu số: B03-DN</t>
  </si>
  <si>
    <t>BÁO CÁO LƯU CHUYỂN TIỀN TỆ</t>
  </si>
  <si>
    <t>IV. Những thông tin bổ sung cho các khoản mục trình bày trong Bảng cân đối kế toán</t>
  </si>
  <si>
    <t>Hop nhat</t>
  </si>
  <si>
    <t>Mã thuyết minh</t>
  </si>
  <si>
    <t>Cuối năm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</si>
  <si>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</si>
  <si>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</si>
  <si>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</si>
  <si>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</si>
  <si>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</si>
  <si>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</si>
  <si>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</si>
  <si>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- Tiền đang chuyển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</si>
  <si>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</si>
  <si>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</si>
  <si>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</si>
  <si>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</si>
  <si>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</si>
  <si>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</si>
  <si>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</si>
  <si>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</si>
  <si>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</si>
  <si>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</si>
  <si>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</si>
  <si>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</si>
  <si>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</si>
  <si>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</si>
  <si>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</si>
  <si>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</si>
  <si>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</si>
  <si>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</si>
  <si>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</si>
  <si>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</si>
  <si>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</si>
  <si>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</si>
  <si>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</si>
  <si>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</si>
  <si>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</si>
  <si>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</si>
  <si>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</si>
  <si>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</si>
  <si>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</si>
  <si>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</si>
  <si>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</si>
  <si>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</si>
  <si>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</si>
  <si>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</si>
  <si>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</si>
  <si>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</si>
  <si>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</si>
  <si>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</si>
  <si>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</si>
  <si>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</si>
  <si>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</si>
  <si>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</si>
  <si>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</si>
  <si>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</si>
  <si>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</si>
  <si>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</si>
  <si>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</si>
  <si>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</si>
  <si>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</si>
  <si>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</si>
  <si>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</si>
  <si>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</si>
  <si>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</si>
  <si>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</si>
  <si>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</si>
  <si>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</si>
  <si>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</si>
  <si>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</si>
  <si>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</si>
  <si>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</si>
  <si>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</si>
  <si>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</si>
  <si>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</si>
  <si>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</si>
  <si>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</si>
  <si>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</si>
  <si>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</si>
  <si>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</si>
  <si>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</si>
  <si>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</si>
  <si>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</si>
  <si>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</si>
  <si>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</si>
  <si>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</si>
  <si>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</si>
  <si>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</si>
  <si>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</si>
  <si>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</si>
  <si>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</si>
  <si>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</si>
  <si>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</si>
  <si>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</si>
  <si>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</si>
  <si>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</si>
  <si>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</si>
  <si>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</si>
  <si>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</si>
  <si>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</si>
  <si>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</si>
  <si>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</si>
  <si>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</si>
  <si>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</si>
  <si>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</si>
  <si>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</si>
  <si>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</si>
  <si>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</si>
  <si>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</si>
  <si>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</si>
  <si>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</si>
  <si>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</si>
  <si>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</si>
  <si>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</si>
  <si>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</si>
  <si>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</si>
  <si>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</si>
  <si>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</si>
  <si>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</si>
  <si>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</si>
  <si>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</si>
  <si>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</si>
  <si>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</si>
  <si>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</si>
  <si>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</si>
  <si>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</si>
  <si>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</si>
  <si>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</si>
  <si>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</si>
  <si>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</si>
  <si>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</si>
  <si>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</si>
  <si>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</si>
  <si>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</si>
  <si>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</si>
  <si>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</si>
  <si>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</si>
  <si>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</si>
  <si>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</si>
  <si>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</si>
  <si>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</si>
  <si>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</si>
  <si>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</si>
  <si>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</si>
  <si>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</si>
  <si>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</si>
  <si>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</si>
  <si>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</si>
  <si>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</si>
  <si>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</si>
  <si>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</si>
  <si>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</si>
  <si>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</si>
  <si>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</si>
  <si>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</si>
  <si>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</si>
  <si>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</si>
  <si>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</si>
  <si>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</si>
  <si>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</si>
  <si>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</si>
  <si>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</si>
  <si>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</si>
  <si>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</si>
  <si>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</si>
  <si>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</si>
  <si>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</si>
  <si>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</si>
  <si>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</si>
  <si>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</si>
  <si>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</si>
  <si>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</si>
  <si>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</si>
  <si>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</si>
  <si>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</si>
  <si>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</si>
  <si>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</si>
  <si>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</si>
  <si>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Khoản mục</t>
  </si>
  <si>
    <t>Mã chỉ tiêu</t>
  </si>
  <si>
    <t>Nhà cửa, vật kiến trúc</t>
  </si>
  <si>
    <t>Máy móc thiết bị</t>
  </si>
  <si>
    <t>Phương tiện vận tải truyền dẫn</t>
  </si>
  <si>
    <t>Thiết bị, dụng cụ quản lý</t>
  </si>
  <si>
    <t>TSCĐ hữu hình khác</t>
  </si>
  <si>
    <t>Tổng cộng</t>
  </si>
  <si>
    <t>Nguyên giá TSCĐ hữu hình</t>
  </si>
  <si>
    <t>Số dư đầu năm</t>
  </si>
  <si>
    <t>12</t>
  </si>
  <si>
    <t>Số tăng trong năm</t>
  </si>
  <si>
    <t>13</t>
  </si>
  <si>
    <t>- Mua sắm mới</t>
  </si>
  <si>
    <t>- Đầu tư XDCB hoàn thành</t>
  </si>
  <si>
    <t>- Điều động nội bộ Tổng công ty</t>
  </si>
  <si>
    <t>- Điều động nội bộ Công ty</t>
  </si>
  <si>
    <t>- Tăng khác</t>
  </si>
  <si>
    <t>Số giảm trong năm</t>
  </si>
  <si>
    <t>14</t>
  </si>
  <si>
    <t>- Chuyển sang BĐS đầu tư</t>
  </si>
  <si>
    <t>- Thanh lý, nhượng bán</t>
  </si>
  <si>
    <t>142</t>
  </si>
  <si>
    <t>143</t>
  </si>
  <si>
    <t>144</t>
  </si>
  <si>
    <t>- Giảm khác</t>
  </si>
  <si>
    <t>145</t>
  </si>
  <si>
    <t>Số dư cuối năm</t>
  </si>
  <si>
    <t>15</t>
  </si>
  <si>
    <t>Giá trị hao mòn lũy kế</t>
  </si>
  <si>
    <t>16</t>
  </si>
  <si>
    <t>17</t>
  </si>
  <si>
    <t>18</t>
  </si>
  <si>
    <t>- Khấu hao trong năm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</si>
  <si>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</si>
  <si>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</si>
  <si>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</si>
  <si>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</si>
  <si>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</si>
  <si>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</si>
  <si>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</si>
  <si>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</si>
  <si>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</si>
  <si>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</si>
  <si>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Giá trị còn lại của TSCĐ hữu hình</t>
  </si>
  <si>
    <t>- Tại ngày đầu năm</t>
  </si>
  <si>
    <t>- Tại ngày cuối năm</t>
  </si>
  <si>
    <t>Phụ biểu 01: Tình hình tăng giảm TSCĐ hữu hình</t>
  </si>
  <si>
    <t>Phương tiền vận tài truyền dẫn</t>
  </si>
  <si>
    <t>TSCĐ vô hình</t>
  </si>
  <si>
    <t>Nguyên giá TSCĐ thuê tài chính</t>
  </si>
  <si>
    <t>- Thuê tài chính trong năm</t>
  </si>
  <si>
    <t>- Mua lại TSCĐ thuê tài chính</t>
  </si>
  <si>
    <t>- Trả lại TSCĐ thuê tài chính</t>
  </si>
  <si>
    <t>Giá trị còn lại của TSCĐ thuê tài chính</t>
  </si>
  <si>
    <t>Phụ biểu 02: Tình hình tăng giảm TSCĐ thuê tài chính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</si>
  <si>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</si>
  <si>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</si>
  <si>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</si>
  <si>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</si>
  <si>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</si>
  <si>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</si>
  <si>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</si>
  <si>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- Tạo ra từ nội bộ doanh nghiệp</t>
  </si>
  <si>
    <t>- T¨ng do hîp nhÊt kinh doanh</t>
  </si>
  <si>
    <t>136</t>
  </si>
  <si>
    <t>Giá trị còn lại của TSCĐ vô hình</t>
  </si>
  <si>
    <t>Phụ biểu 03: Tình hình tăng giảm TSCĐ vô hình</t>
  </si>
  <si>
    <t>Tăng trong năm</t>
  </si>
  <si>
    <t>Trong đó:</t>
  </si>
  <si>
    <t>Giảm trong năm</t>
  </si>
  <si>
    <t>ĐĐNB TCTy</t>
  </si>
  <si>
    <t>ĐĐNB CTy</t>
  </si>
  <si>
    <t>Nguyên giá BĐS đầu tư</t>
  </si>
  <si>
    <t>1</t>
  </si>
  <si>
    <t>- Quyền sử dụng đất</t>
  </si>
  <si>
    <t>- Nhà</t>
  </si>
  <si>
    <t>- Nhà và quyền sử dụng đất</t>
  </si>
  <si>
    <t>- Bất động sản đầu tư khác</t>
  </si>
  <si>
    <t>2</t>
  </si>
  <si>
    <t>Giá trị còn lại của BĐS đầu tư</t>
  </si>
  <si>
    <t>3</t>
  </si>
  <si>
    <t>33</t>
  </si>
  <si>
    <t>34</t>
  </si>
  <si>
    <t>Phụ biểu 04: Tình hình tăng giảm bất động sản đầu tư</t>
  </si>
  <si>
    <t>Phụ biểu 05: Bảng đối chiếu vốn chủ sở hữu</t>
  </si>
  <si>
    <t>I/ Vốn chủ sở hữu</t>
  </si>
  <si>
    <t>101</t>
  </si>
  <si>
    <t>- Vốn góp của Nhà nước</t>
  </si>
  <si>
    <t>1011</t>
  </si>
  <si>
    <t>- Vốn góp của đối tượng khác</t>
  </si>
  <si>
    <t>1012</t>
  </si>
  <si>
    <t>2. Thăng dư vốn cổ phần</t>
  </si>
  <si>
    <t>102</t>
  </si>
  <si>
    <t>103</t>
  </si>
  <si>
    <t>4. Cổ phiếu ngân quỹ</t>
  </si>
  <si>
    <t>104</t>
  </si>
  <si>
    <t>105</t>
  </si>
  <si>
    <t>106</t>
  </si>
  <si>
    <t>107</t>
  </si>
  <si>
    <t>108</t>
  </si>
  <si>
    <t>109</t>
  </si>
  <si>
    <t>- Lợi nhuận chưa phân phối năm trước</t>
  </si>
  <si>
    <t>1101</t>
  </si>
  <si>
    <t>- Lợi nhuận chưa phân phối năm nay</t>
  </si>
  <si>
    <t>1102</t>
  </si>
  <si>
    <t>11. Nguồn vốn đầu tư XDCB</t>
  </si>
  <si>
    <t>II/ Nguồn kinh phí, quỹ khác</t>
  </si>
  <si>
    <t>* Các khoản nợ thuê tài chính (Chi tiết tại Phụ biểu 07)</t>
  </si>
  <si>
    <t>Tổng khoản thanh toán tiền thuê tài chính</t>
  </si>
  <si>
    <t>Trả tiền lãi thuê</t>
  </si>
  <si>
    <t>Trả nợ gốc</t>
  </si>
  <si>
    <t>Dưới 1 năm</t>
  </si>
  <si>
    <t>Trên 1 đến 5 năm</t>
  </si>
  <si>
    <t>Trên 5 năm</t>
  </si>
  <si>
    <t>11. Chi phí XDCB dở dang (Chi tiết tại Phụ biểu 08)</t>
  </si>
  <si>
    <t>Phụ biểu 08: Thuyết minh chi phí xây dựng cơ bản dở dang</t>
  </si>
  <si>
    <t>Phụ biểu 07: Các khoản nợ thuê tài chính</t>
  </si>
  <si>
    <t>Số tiền</t>
  </si>
  <si>
    <t>9.1. Thuyết minh hàng tồn kho</t>
  </si>
  <si>
    <t>- Giá trị ghi sổ của hàng tồn kho dùng để thế chấp, cầm cố đảm bảo các khoản nợ phải trả</t>
  </si>
  <si>
    <t>- Giá trị hoàn nhập dự phòng giảm giá hàng tồn kho trong năm</t>
  </si>
  <si>
    <t>9.2. Thuyết minh TSCĐ hữu hình</t>
  </si>
  <si>
    <t>- Giá trị còn lại cuối năm của TSCĐHH dùng để thế chấp, cầm cố đảm bảo các khoản vay</t>
  </si>
  <si>
    <t>- Nguyên giá TSCĐ cuối năm đã khấu hao hết nhưng vẫn còn sử dụng</t>
  </si>
  <si>
    <t>- Nguyên giá TSCĐ cuối năm chờ thanh lý</t>
  </si>
  <si>
    <t>9.3. Thuyết minh TSCĐ thuê tài chính</t>
  </si>
  <si>
    <t>- Tiền thuê phát sinh thêm được ghi nhận là chi phí trong năm</t>
  </si>
  <si>
    <t>9.4. Thuyết minh chi tiết Vốn chủ sở hữu</t>
  </si>
  <si>
    <t>- Giá trị trái phiếu đã chuyển thành cổ phiếu trong năm</t>
  </si>
  <si>
    <t>- Số lượng cổ phiếu quỹ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</si>
  <si>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</si>
  <si>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</si>
  <si>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</si>
  <si>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</si>
  <si>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</si>
  <si>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</si>
  <si>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</si>
  <si>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</si>
  <si>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</si>
  <si>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</si>
  <si>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</si>
  <si>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</si>
  <si>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</si>
  <si>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</si>
  <si>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</si>
  <si>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</si>
  <si>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</si>
  <si>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</si>
  <si>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</si>
  <si>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</si>
  <si>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</si>
  <si>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</si>
  <si>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</si>
  <si>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</si>
  <si>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</si>
  <si>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</si>
  <si>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</si>
  <si>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</si>
  <si>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</si>
  <si>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</si>
  <si>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</si>
  <si>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</si>
  <si>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</si>
  <si>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</si>
  <si>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</si>
  <si>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</si>
  <si>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</si>
  <si>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</si>
  <si>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</si>
  <si>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</si>
  <si>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</si>
  <si>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</si>
  <si>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</si>
  <si>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</si>
  <si>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</si>
  <si>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</si>
  <si>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</si>
  <si>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</si>
  <si>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</si>
  <si>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</si>
  <si>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</si>
  <si>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</si>
  <si>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VII.34</t>
  </si>
  <si>
    <t>Số phát sinh</t>
  </si>
  <si>
    <t>I/ Thuế (10=11+…..+19)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</si>
  <si>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</si>
  <si>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</si>
  <si>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</si>
  <si>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</si>
  <si>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</si>
  <si>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Thuế thu nhập cá nhân</t>
  </si>
  <si>
    <t>7. Thuế tài nguyên</t>
  </si>
  <si>
    <t>8. Thuế nhà đất và tiền thuê đất</t>
  </si>
  <si>
    <t>9. Các loại thuế khác</t>
  </si>
  <si>
    <t>II/ Các khoản phải nộp khác (30=31+32+33)</t>
  </si>
  <si>
    <t>1. Các khoản phụ thu</t>
  </si>
  <si>
    <t>2. Các khoản phí, lệ phí</t>
  </si>
  <si>
    <t>3. Các khoản khác</t>
  </si>
  <si>
    <t>Cộng</t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</si>
  <si>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</si>
  <si>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</si>
  <si>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</si>
  <si>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</si>
  <si>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</si>
  <si>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</si>
  <si>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</si>
  <si>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</si>
  <si>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t>Phụ biểu 09: Diễn giải bổ sung các chỉ tiêu thuyết minh Bảng cân đối kế toán</t>
  </si>
  <si>
    <t>- Công trình cửa hàng XD  Vạn Hoà - Lào Cai</t>
  </si>
  <si>
    <r>
      <t>11.</t>
    </r>
    <r>
      <rPr>
        <sz val="11.5"/>
        <rFont val=".VnTime"/>
        <family val="2"/>
      </rPr>
      <t>Qòy khen th­ëng, phóc lîi</t>
    </r>
  </si>
  <si>
    <t>2.§iÒu chØnh cho c¸c kho¶n</t>
  </si>
  <si>
    <r>
      <t>1.</t>
    </r>
    <r>
      <rPr>
        <b/>
        <sz val="10"/>
        <rFont val=".VnTime"/>
        <family val="2"/>
      </rPr>
      <t>Lîi nhuËn tr­íc thuÕ</t>
    </r>
  </si>
  <si>
    <r>
      <t xml:space="preserve">(Theo phương pháp </t>
    </r>
    <r>
      <rPr>
        <b/>
        <i/>
        <sz val="11"/>
        <rFont val=".VnTime"/>
        <family val="2"/>
      </rPr>
      <t>gi¸n</t>
    </r>
    <r>
      <rPr>
        <b/>
        <i/>
        <sz val="11"/>
        <rFont val="Times New Roman"/>
        <family val="1"/>
      </rPr>
      <t xml:space="preserve"> tiếp)</t>
    </r>
  </si>
  <si>
    <t>+ Tổng DT lũy kế của HĐXD được ghi nhận đến thời điểm lập BCTC</t>
  </si>
  <si>
    <r>
      <t xml:space="preserve">- Công trình </t>
    </r>
    <r>
      <rPr>
        <sz val="11"/>
        <rFont val=".VnTime"/>
        <family val="2"/>
      </rPr>
      <t>cöa hµng x¨ng dÇu Nam C­êng-Lµo Cai</t>
    </r>
  </si>
  <si>
    <t>1. Nguồn kinh phí</t>
  </si>
  <si>
    <t>2. Nguồn kinh phí đã hình thành TSCĐ</t>
  </si>
  <si>
    <t>CP xây dựng CB dở dang: trong đó</t>
  </si>
  <si>
    <t xml:space="preserve">1. Nguồn kinh phí </t>
  </si>
  <si>
    <t>b. Năm trước</t>
  </si>
  <si>
    <t>b. Năm Nay</t>
  </si>
  <si>
    <t>- Công trình cửa hàng XD Cốc San - Lào Cai</t>
  </si>
  <si>
    <t>- Công trình cửa hàng XD tại trường sỹ quan đặc công</t>
  </si>
  <si>
    <t>Lũy kế từ đầu năm đến cuối quí này</t>
  </si>
  <si>
    <t>-Chương trình phần mềm FTS</t>
  </si>
  <si>
    <t>CP mua sắm TSCĐ: trong đó</t>
  </si>
  <si>
    <t>Tổng CP XD CB dở dang</t>
  </si>
  <si>
    <t xml:space="preserve">Phụ biểu 06:  TÌNH HÌNH THỰC HIỆN NGHĨA VỤ VỚI NGÂN SÁCH NHÀ NƯỚC GIỮA NIÊN ĐỘ </t>
  </si>
  <si>
    <t>- Công trình cửa hàng XD Liên Hà-  Đông Anh</t>
  </si>
  <si>
    <t>TẬP ĐOÀN  XĂNG DẦU VIỆT NAM</t>
  </si>
  <si>
    <t>Tại ngày 31 Tháng 12 Năm 2012</t>
  </si>
  <si>
    <t>Năm 2012</t>
  </si>
  <si>
    <t>Lập ngày 31 Tháng 12 Năm 2012</t>
  </si>
  <si>
    <t>Lập ngày 31 tháng 12 năm 2012</t>
  </si>
  <si>
    <t>R</t>
  </si>
  <si>
    <t xml:space="preserve"> Công trình cửa hàng XD Bảo Nhai - Lào Cai</t>
  </si>
  <si>
    <t>Quí IV</t>
  </si>
  <si>
    <t>CÔNG TY Cp THƯƠNG MẠI VÀ VẬN TẢI PETROLIMEX HÀ NỘI</t>
  </si>
  <si>
    <t>- Khấu hao TSCĐ</t>
  </si>
  <si>
    <t>- Các khoản dự phòng</t>
  </si>
  <si>
    <t>- Lãi, lỗ, chênh lệch tỷ giá hối đoái chưa thực hiện</t>
  </si>
  <si>
    <t>- Lãi lỗ từ hoạt động đầu tư</t>
  </si>
  <si>
    <t>- Chi phí lãi vay</t>
  </si>
  <si>
    <t xml:space="preserve">3.Lợi nhuânh từ hoạt động kinh doanh trước thay đổi vốn lưu động </t>
  </si>
  <si>
    <t xml:space="preserve"> - Tăng giảm các khoản phải thu</t>
  </si>
  <si>
    <t xml:space="preserve"> - Tăng gảm hàng tồn kho</t>
  </si>
  <si>
    <t xml:space="preserve"> - Tăng giảm các khoản phải trả ( không kể lãi vay phải trả, thuế</t>
  </si>
  <si>
    <t>TNDN phải nộp ).</t>
  </si>
  <si>
    <t xml:space="preserve"> - Tăng giảm chi phí trả trước</t>
  </si>
  <si>
    <t xml:space="preserve"> - Tiền lãi vay đã trả</t>
  </si>
  <si>
    <t xml:space="preserve"> - Thuế thu nhập doanh nghiệp đã nộp</t>
  </si>
  <si>
    <t xml:space="preserve"> - Tiền thu khác từ hoạt động kinh doanh</t>
  </si>
  <si>
    <t xml:space="preserve"> - Tiền chi khác cho hoạt động kinh doanh</t>
  </si>
  <si>
    <t>Lưu chuyển thuần từ hoạt động kinh doanh</t>
  </si>
  <si>
    <t>II. Lưu chuyển thuần từ hoạt động đầu tư</t>
  </si>
  <si>
    <t>1. Tiền chi để mua sắm , xây dựng TSCĐ và các TS dài hạn khác</t>
  </si>
  <si>
    <t>2. Tiền thu từ thanh lý, nhượng bán TSCĐ và các TS dài hạn khác</t>
  </si>
  <si>
    <t>3. Tiền chi cho vay, mua các công cụ nợ của đợn vị khác</t>
  </si>
  <si>
    <t>4. Tiền thu hồi cho vay, bán lại các công cụ nợ của đơn vị khác</t>
  </si>
  <si>
    <t>5. Tiền chi đầu tư, góp vốn vào đơn vị khác</t>
  </si>
  <si>
    <t>6. Tiền thu hồi đầu tư, góp vốn vào đơn vị khác</t>
  </si>
  <si>
    <t>7. Tiền thu lãi cho vay, cổ tức và lợi nhuận được chia</t>
  </si>
  <si>
    <t>Lưu chuyển tiền thuần từ hoạt động đầu tư</t>
  </si>
  <si>
    <t>Trong đó: - Hàng giữ hộ Tập đoàn</t>
  </si>
  <si>
    <t>- Điều động nội bộ Tập đoàn</t>
  </si>
  <si>
    <t>ĐĐNB TĐ</t>
  </si>
  <si>
    <t>Số phải nộp</t>
  </si>
  <si>
    <t>Số đã nộp</t>
  </si>
  <si>
    <t>- Cửa hàng xăng dầu Bảo Nhai - Lào Cai</t>
  </si>
  <si>
    <t>- Mua cột bơm - Cửa hàng xăng dầu Cốc San - Lào Cai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</si>
</sst>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\ ###"/>
    <numFmt numFmtId="166" formatCode="###\ ###\ ###\ ####"/>
    <numFmt numFmtId="167" formatCode="###\ ###\ ###\ ###\ ###\ "/>
    <numFmt numFmtId="168" formatCode="###,###,###,###,###,###"/>
  </numFmts>
  <fonts count="7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sz val="11.5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.VnTime"/>
      <family val="2"/>
    </font>
    <font>
      <i/>
      <sz val="10"/>
      <name val="Times New Roman"/>
      <family val="1"/>
    </font>
    <font>
      <b/>
      <sz val="11"/>
      <name val=".VnTimeH"/>
      <family val="2"/>
    </font>
    <font>
      <sz val="12"/>
      <name val=".VnTime"/>
      <family val="2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.VnHelvetInsH"/>
      <family val="2"/>
    </font>
    <font>
      <b/>
      <sz val="11.5"/>
      <name val="Times New Roman"/>
      <family val="1"/>
    </font>
    <font>
      <b/>
      <i/>
      <sz val="14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2" fontId="2" fillId="0" borderId="0" xfId="57" applyNumberFormat="1" applyFont="1" applyAlignment="1">
      <alignment horizontal="left" vertical="top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 quotePrefix="1">
      <alignment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8" fillId="0" borderId="1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8" fillId="0" borderId="11" xfId="0" applyFont="1" applyBorder="1" applyAlignment="1">
      <alignment/>
    </xf>
    <xf numFmtId="0" fontId="8" fillId="0" borderId="12" xfId="0" applyFont="1" applyBorder="1" applyAlignment="1" quotePrefix="1">
      <alignment/>
    </xf>
    <xf numFmtId="0" fontId="18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1" fillId="0" borderId="11" xfId="0" applyFont="1" applyBorder="1" applyAlignment="1" quotePrefix="1">
      <alignment/>
    </xf>
    <xf numFmtId="0" fontId="21" fillId="0" borderId="0" xfId="0" applyFont="1" applyAlignment="1">
      <alignment/>
    </xf>
    <xf numFmtId="0" fontId="2" fillId="0" borderId="0" xfId="57" applyFont="1" applyAlignment="1">
      <alignment horizontal="center" vertical="top"/>
      <protection/>
    </xf>
    <xf numFmtId="0" fontId="2" fillId="0" borderId="0" xfId="57" applyFont="1" applyAlignment="1">
      <alignment vertical="top"/>
      <protection/>
    </xf>
    <xf numFmtId="3" fontId="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2" fillId="0" borderId="12" xfId="0" applyFont="1" applyBorder="1" applyAlignment="1">
      <alignment/>
    </xf>
    <xf numFmtId="164" fontId="2" fillId="0" borderId="16" xfId="0" applyNumberFormat="1" applyFont="1" applyBorder="1" applyAlignment="1">
      <alignment wrapText="1"/>
    </xf>
    <xf numFmtId="164" fontId="2" fillId="0" borderId="11" xfId="42" applyNumberFormat="1" applyFont="1" applyBorder="1" applyAlignment="1">
      <alignment horizontal="right" wrapText="1"/>
    </xf>
    <xf numFmtId="164" fontId="5" fillId="0" borderId="11" xfId="42" applyNumberFormat="1" applyFont="1" applyBorder="1" applyAlignment="1">
      <alignment horizontal="right" wrapText="1"/>
    </xf>
    <xf numFmtId="164" fontId="22" fillId="0" borderId="11" xfId="42" applyNumberFormat="1" applyFont="1" applyBorder="1" applyAlignment="1">
      <alignment horizontal="right" wrapText="1"/>
    </xf>
    <xf numFmtId="164" fontId="2" fillId="0" borderId="11" xfId="42" applyNumberFormat="1" applyFont="1" applyBorder="1" applyAlignment="1">
      <alignment wrapText="1"/>
    </xf>
    <xf numFmtId="164" fontId="5" fillId="0" borderId="12" xfId="42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/>
    </xf>
    <xf numFmtId="0" fontId="23" fillId="0" borderId="11" xfId="0" applyFont="1" applyBorder="1" applyAlignment="1" quotePrefix="1">
      <alignment/>
    </xf>
    <xf numFmtId="164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64" fontId="5" fillId="0" borderId="0" xfId="42" applyNumberFormat="1" applyFont="1" applyBorder="1" applyAlignment="1">
      <alignment horizontal="right" wrapText="1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3" fontId="34" fillId="0" borderId="11" xfId="0" applyNumberFormat="1" applyFont="1" applyBorder="1" applyAlignment="1">
      <alignment/>
    </xf>
    <xf numFmtId="1" fontId="12" fillId="0" borderId="0" xfId="57" applyNumberFormat="1" applyFont="1" applyAlignment="1">
      <alignment horizontal="center"/>
      <protection/>
    </xf>
    <xf numFmtId="0" fontId="9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164" fontId="34" fillId="0" borderId="11" xfId="42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5" fillId="0" borderId="19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2" fontId="5" fillId="0" borderId="0" xfId="57" applyNumberFormat="1" applyFont="1" applyAlignment="1">
      <alignment horizontal="center" vertical="top"/>
      <protection/>
    </xf>
    <xf numFmtId="164" fontId="22" fillId="0" borderId="20" xfId="42" applyNumberFormat="1" applyFont="1" applyBorder="1" applyAlignment="1">
      <alignment horizontal="right" wrapText="1"/>
    </xf>
    <xf numFmtId="164" fontId="2" fillId="0" borderId="20" xfId="42" applyNumberFormat="1" applyFont="1" applyBorder="1" applyAlignment="1">
      <alignment wrapText="1"/>
    </xf>
    <xf numFmtId="164" fontId="5" fillId="0" borderId="20" xfId="42" applyNumberFormat="1" applyFont="1" applyBorder="1" applyAlignment="1">
      <alignment horizontal="right" wrapText="1"/>
    </xf>
    <xf numFmtId="164" fontId="2" fillId="0" borderId="20" xfId="42" applyNumberFormat="1" applyFont="1" applyBorder="1" applyAlignment="1">
      <alignment horizontal="right" wrapText="1"/>
    </xf>
    <xf numFmtId="164" fontId="31" fillId="0" borderId="20" xfId="42" applyNumberFormat="1" applyFont="1" applyBorder="1" applyAlignment="1">
      <alignment horizontal="right" wrapText="1"/>
    </xf>
    <xf numFmtId="3" fontId="34" fillId="33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167" fontId="1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3" fillId="0" borderId="0" xfId="57" applyNumberFormat="1" applyFont="1" applyAlignment="1">
      <alignment horizontal="center" vertical="top"/>
      <protection/>
    </xf>
    <xf numFmtId="2" fontId="17" fillId="0" borderId="0" xfId="57" applyNumberFormat="1" applyFont="1" applyAlignment="1">
      <alignment horizontal="center" vertical="top"/>
      <protection/>
    </xf>
    <xf numFmtId="2" fontId="24" fillId="0" borderId="0" xfId="57" applyNumberFormat="1" applyFont="1" applyAlignment="1">
      <alignment horizontal="center" vertical="top"/>
      <protection/>
    </xf>
    <xf numFmtId="2" fontId="1" fillId="0" borderId="0" xfId="57" applyNumberFormat="1" applyFont="1" applyAlignment="1">
      <alignment horizontal="center" vertical="top"/>
      <protection/>
    </xf>
    <xf numFmtId="0" fontId="8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0" fillId="0" borderId="0" xfId="0" applyFont="1" applyAlignment="1">
      <alignment/>
    </xf>
    <xf numFmtId="168" fontId="8" fillId="0" borderId="16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37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 horizontal="right" vertical="center"/>
    </xf>
    <xf numFmtId="1" fontId="12" fillId="0" borderId="0" xfId="57" applyNumberFormat="1" applyFont="1" applyAlignment="1">
      <alignment/>
      <protection/>
    </xf>
    <xf numFmtId="2" fontId="5" fillId="0" borderId="0" xfId="57" applyNumberFormat="1" applyFont="1" applyAlignment="1">
      <alignment vertical="top"/>
      <protection/>
    </xf>
    <xf numFmtId="0" fontId="1" fillId="0" borderId="0" xfId="0" applyFont="1" applyAlignment="1">
      <alignment/>
    </xf>
    <xf numFmtId="1" fontId="12" fillId="34" borderId="0" xfId="57" applyNumberFormat="1" applyFont="1" applyFill="1" applyAlignment="1">
      <alignment horizontal="center"/>
      <protection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2" fontId="5" fillId="34" borderId="0" xfId="57" applyNumberFormat="1" applyFont="1" applyFill="1" applyAlignment="1">
      <alignment vertical="top"/>
      <protection/>
    </xf>
    <xf numFmtId="2" fontId="5" fillId="34" borderId="0" xfId="57" applyNumberFormat="1" applyFont="1" applyFill="1" applyAlignment="1">
      <alignment horizontal="center" vertical="top"/>
      <protection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3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8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7" fillId="34" borderId="16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5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2" fillId="0" borderId="27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BCTC (moi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</xdr:row>
      <xdr:rowOff>9525</xdr:rowOff>
    </xdr:from>
    <xdr:to>
      <xdr:col>0</xdr:col>
      <xdr:colOff>2609850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1019175" y="361950"/>
          <a:ext cx="1590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</xdr:row>
      <xdr:rowOff>104775</xdr:rowOff>
    </xdr:from>
    <xdr:to>
      <xdr:col>0</xdr:col>
      <xdr:colOff>2200275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57200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</xdr:row>
      <xdr:rowOff>19050</xdr:rowOff>
    </xdr:from>
    <xdr:to>
      <xdr:col>0</xdr:col>
      <xdr:colOff>2686050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 flipV="1">
          <a:off x="1095375" y="371475"/>
          <a:ext cx="1590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1447800</xdr:colOff>
      <xdr:row>2</xdr:row>
      <xdr:rowOff>104775</xdr:rowOff>
    </xdr:from>
    <xdr:to>
      <xdr:col>0</xdr:col>
      <xdr:colOff>2314575</xdr:colOff>
      <xdr:row>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57200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28575</xdr:rowOff>
    </xdr:from>
    <xdr:to>
      <xdr:col>0</xdr:col>
      <xdr:colOff>2990850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1400175" y="419100"/>
          <a:ext cx="1590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</xdr:row>
      <xdr:rowOff>123825</xdr:rowOff>
    </xdr:from>
    <xdr:to>
      <xdr:col>0</xdr:col>
      <xdr:colOff>2533650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143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7.28125" style="169" customWidth="1"/>
    <col min="2" max="2" width="6.8515625" style="169" bestFit="1" customWidth="1"/>
    <col min="3" max="3" width="7.8515625" style="169" customWidth="1"/>
    <col min="4" max="4" width="17.8515625" style="169" customWidth="1"/>
    <col min="5" max="5" width="17.140625" style="169" customWidth="1"/>
    <col min="6" max="6" width="24.00390625" style="169" customWidth="1"/>
    <col min="7" max="7" width="12.00390625" style="169" customWidth="1"/>
    <col min="8" max="16384" width="9.140625" style="169" customWidth="1"/>
  </cols>
  <sheetData>
    <row r="1" spans="1:5" ht="15">
      <c r="A1" s="168" t="s">
        <v>704</v>
      </c>
      <c r="B1" s="168"/>
      <c r="E1" s="170" t="s">
        <v>275</v>
      </c>
    </row>
    <row r="2" spans="1:2" ht="12.75">
      <c r="A2" s="171" t="s">
        <v>712</v>
      </c>
      <c r="B2" s="171"/>
    </row>
    <row r="3" spans="1:2" ht="12.75">
      <c r="A3" s="172"/>
      <c r="B3" s="173"/>
    </row>
    <row r="4" spans="1:2" ht="12.75">
      <c r="A4" s="172"/>
      <c r="B4" s="173"/>
    </row>
    <row r="5" spans="1:2" ht="12.75">
      <c r="A5" s="172"/>
      <c r="B5" s="173"/>
    </row>
    <row r="6" spans="1:2" ht="12.75">
      <c r="A6" s="172"/>
      <c r="B6" s="173"/>
    </row>
    <row r="7" ht="12.75">
      <c r="A7" s="172"/>
    </row>
    <row r="8" spans="1:5" ht="24" customHeight="1">
      <c r="A8" s="174" t="s">
        <v>0</v>
      </c>
      <c r="B8" s="174"/>
      <c r="C8" s="174"/>
      <c r="D8" s="174"/>
      <c r="E8" s="174"/>
    </row>
    <row r="9" spans="1:5" ht="18" customHeight="1">
      <c r="A9" s="175" t="s">
        <v>705</v>
      </c>
      <c r="B9" s="175"/>
      <c r="C9" s="175"/>
      <c r="D9" s="175"/>
      <c r="E9" s="175"/>
    </row>
    <row r="10" ht="18" customHeight="1">
      <c r="E10" s="170" t="s">
        <v>1</v>
      </c>
    </row>
    <row r="11" spans="1:5" s="177" customFormat="1" ht="25.5">
      <c r="A11" s="176" t="s">
        <v>2</v>
      </c>
      <c r="B11" s="176" t="s">
        <v>3</v>
      </c>
      <c r="C11" s="176" t="s">
        <v>4</v>
      </c>
      <c r="D11" s="176" t="s">
        <v>5</v>
      </c>
      <c r="E11" s="176" t="s">
        <v>6</v>
      </c>
    </row>
    <row r="12" spans="1:5" s="177" customFormat="1" ht="12.75">
      <c r="A12" s="176">
        <v>1</v>
      </c>
      <c r="B12" s="176">
        <v>2</v>
      </c>
      <c r="C12" s="176">
        <v>3</v>
      </c>
      <c r="D12" s="176">
        <v>4</v>
      </c>
      <c r="E12" s="176">
        <v>5</v>
      </c>
    </row>
    <row r="13" spans="1:5" s="177" customFormat="1" ht="14.25">
      <c r="A13" s="194" t="s">
        <v>7</v>
      </c>
      <c r="B13" s="178"/>
      <c r="C13" s="178"/>
      <c r="D13" s="178"/>
      <c r="E13" s="178"/>
    </row>
    <row r="14" spans="1:5" ht="17.25" customHeight="1">
      <c r="A14" s="195" t="s">
        <v>8</v>
      </c>
      <c r="B14" s="179" t="s">
        <v>9</v>
      </c>
      <c r="C14" s="179" t="s">
        <v>10</v>
      </c>
      <c r="D14" s="180">
        <f>D15+D18+D21+D28+D31</f>
        <v>55283552478</v>
      </c>
      <c r="E14" s="180">
        <f>E15+E18+E21+E28+E31</f>
        <v>54430676763</v>
      </c>
    </row>
    <row r="15" spans="1:5" ht="17.25" customHeight="1">
      <c r="A15" s="196" t="s">
        <v>11</v>
      </c>
      <c r="B15" s="181" t="s">
        <v>12</v>
      </c>
      <c r="C15" s="181" t="s">
        <v>10</v>
      </c>
      <c r="D15" s="182">
        <v>5743295348</v>
      </c>
      <c r="E15" s="182">
        <v>6976219426</v>
      </c>
    </row>
    <row r="16" spans="1:5" ht="17.25" customHeight="1">
      <c r="A16" s="185" t="s">
        <v>13</v>
      </c>
      <c r="B16" s="181" t="s">
        <v>14</v>
      </c>
      <c r="C16" s="181" t="s">
        <v>15</v>
      </c>
      <c r="D16" s="183">
        <v>5743295348</v>
      </c>
      <c r="E16" s="183">
        <v>6976219426</v>
      </c>
    </row>
    <row r="17" spans="1:5" ht="17.25" customHeight="1">
      <c r="A17" s="185" t="s">
        <v>16</v>
      </c>
      <c r="B17" s="181" t="s">
        <v>17</v>
      </c>
      <c r="C17" s="181" t="s">
        <v>10</v>
      </c>
      <c r="D17" s="183"/>
      <c r="E17" s="183"/>
    </row>
    <row r="18" spans="1:5" ht="17.25" customHeight="1">
      <c r="A18" s="196" t="s">
        <v>18</v>
      </c>
      <c r="B18" s="181" t="s">
        <v>19</v>
      </c>
      <c r="C18" s="181" t="s">
        <v>20</v>
      </c>
      <c r="D18" s="182">
        <f>D19+D20</f>
        <v>5137926564</v>
      </c>
      <c r="E18" s="182">
        <v>9166495459</v>
      </c>
    </row>
    <row r="19" spans="1:6" ht="17.25" customHeight="1">
      <c r="A19" s="185" t="s">
        <v>21</v>
      </c>
      <c r="B19" s="181" t="s">
        <v>22</v>
      </c>
      <c r="C19" s="181" t="s">
        <v>10</v>
      </c>
      <c r="D19" s="183">
        <v>5332591664</v>
      </c>
      <c r="E19" s="183">
        <v>9379951959</v>
      </c>
      <c r="F19" s="184"/>
    </row>
    <row r="20" spans="1:5" ht="17.25" customHeight="1">
      <c r="A20" s="185" t="s">
        <v>23</v>
      </c>
      <c r="B20" s="181" t="s">
        <v>24</v>
      </c>
      <c r="C20" s="181" t="s">
        <v>10</v>
      </c>
      <c r="D20" s="183">
        <v>-194665100</v>
      </c>
      <c r="E20" s="183">
        <v>-213456500</v>
      </c>
    </row>
    <row r="21" spans="1:6" ht="17.25" customHeight="1">
      <c r="A21" s="196" t="s">
        <v>25</v>
      </c>
      <c r="B21" s="181" t="s">
        <v>26</v>
      </c>
      <c r="C21" s="181" t="s">
        <v>10</v>
      </c>
      <c r="D21" s="182">
        <f>D22+D23+D26+D27</f>
        <v>35271217928</v>
      </c>
      <c r="E21" s="182">
        <f>E22+E23+E24+E25+E26+E27</f>
        <v>30801799397</v>
      </c>
      <c r="F21" s="184"/>
    </row>
    <row r="22" spans="1:5" ht="17.25" customHeight="1">
      <c r="A22" s="185" t="s">
        <v>27</v>
      </c>
      <c r="B22" s="181" t="s">
        <v>28</v>
      </c>
      <c r="C22" s="181" t="s">
        <v>10</v>
      </c>
      <c r="D22" s="183">
        <v>28517161576</v>
      </c>
      <c r="E22" s="183">
        <v>26832906428</v>
      </c>
    </row>
    <row r="23" spans="1:5" ht="17.25" customHeight="1">
      <c r="A23" s="185" t="s">
        <v>29</v>
      </c>
      <c r="B23" s="181" t="s">
        <v>30</v>
      </c>
      <c r="C23" s="181" t="s">
        <v>10</v>
      </c>
      <c r="D23" s="183">
        <v>7565220059</v>
      </c>
      <c r="E23" s="183">
        <v>3245986000</v>
      </c>
    </row>
    <row r="24" spans="1:5" ht="17.25" customHeight="1">
      <c r="A24" s="185" t="s">
        <v>31</v>
      </c>
      <c r="B24" s="181" t="s">
        <v>32</v>
      </c>
      <c r="C24" s="181" t="s">
        <v>33</v>
      </c>
      <c r="D24" s="183"/>
      <c r="E24" s="183"/>
    </row>
    <row r="25" spans="1:5" ht="17.25" customHeight="1">
      <c r="A25" s="185" t="s">
        <v>34</v>
      </c>
      <c r="B25" s="181" t="s">
        <v>35</v>
      </c>
      <c r="C25" s="181" t="s">
        <v>10</v>
      </c>
      <c r="D25" s="183"/>
      <c r="E25" s="183"/>
    </row>
    <row r="26" spans="1:7" ht="17.25" customHeight="1">
      <c r="A26" s="185" t="s">
        <v>36</v>
      </c>
      <c r="B26" s="181" t="s">
        <v>37</v>
      </c>
      <c r="C26" s="181" t="s">
        <v>38</v>
      </c>
      <c r="D26" s="183">
        <v>1257038053</v>
      </c>
      <c r="E26" s="183">
        <v>1379574316</v>
      </c>
      <c r="F26" s="184"/>
      <c r="G26" s="184"/>
    </row>
    <row r="27" spans="1:5" ht="17.25" customHeight="1">
      <c r="A27" s="185" t="s">
        <v>39</v>
      </c>
      <c r="B27" s="181" t="s">
        <v>40</v>
      </c>
      <c r="C27" s="181" t="s">
        <v>10</v>
      </c>
      <c r="D27" s="183">
        <v>-2068201760</v>
      </c>
      <c r="E27" s="183">
        <v>-656667347</v>
      </c>
    </row>
    <row r="28" spans="1:5" ht="17.25" customHeight="1">
      <c r="A28" s="196" t="s">
        <v>41</v>
      </c>
      <c r="B28" s="181" t="s">
        <v>42</v>
      </c>
      <c r="C28" s="181" t="s">
        <v>10</v>
      </c>
      <c r="D28" s="182">
        <f>D29+D30</f>
        <v>8068944399</v>
      </c>
      <c r="E28" s="182">
        <v>5752913054</v>
      </c>
    </row>
    <row r="29" spans="1:5" ht="17.25" customHeight="1">
      <c r="A29" s="185" t="s">
        <v>43</v>
      </c>
      <c r="B29" s="181" t="s">
        <v>44</v>
      </c>
      <c r="C29" s="181" t="s">
        <v>45</v>
      </c>
      <c r="D29" s="183">
        <v>8068944399</v>
      </c>
      <c r="E29" s="183">
        <v>5762724054</v>
      </c>
    </row>
    <row r="30" spans="1:5" ht="17.25" customHeight="1">
      <c r="A30" s="185" t="s">
        <v>46</v>
      </c>
      <c r="B30" s="181" t="s">
        <v>47</v>
      </c>
      <c r="C30" s="181" t="s">
        <v>10</v>
      </c>
      <c r="D30" s="183"/>
      <c r="E30" s="183">
        <v>-9811000</v>
      </c>
    </row>
    <row r="31" spans="1:6" ht="17.25" customHeight="1">
      <c r="A31" s="196" t="s">
        <v>48</v>
      </c>
      <c r="B31" s="181" t="s">
        <v>49</v>
      </c>
      <c r="C31" s="181" t="s">
        <v>10</v>
      </c>
      <c r="D31" s="182">
        <f>D32+D33+D34+D35</f>
        <v>1062168239</v>
      </c>
      <c r="E31" s="182">
        <f>E32+E33+E34+E35</f>
        <v>1733249427</v>
      </c>
      <c r="F31" s="184"/>
    </row>
    <row r="32" spans="1:5" ht="17.25" customHeight="1">
      <c r="A32" s="185" t="s">
        <v>50</v>
      </c>
      <c r="B32" s="181" t="s">
        <v>51</v>
      </c>
      <c r="C32" s="181" t="s">
        <v>10</v>
      </c>
      <c r="D32" s="183">
        <v>647175911</v>
      </c>
      <c r="E32" s="183">
        <v>1216596269</v>
      </c>
    </row>
    <row r="33" spans="1:5" ht="17.25" customHeight="1">
      <c r="A33" s="185" t="s">
        <v>52</v>
      </c>
      <c r="B33" s="181" t="s">
        <v>53</v>
      </c>
      <c r="C33" s="181" t="s">
        <v>10</v>
      </c>
      <c r="D33" s="183">
        <v>17386573</v>
      </c>
      <c r="E33" s="183"/>
    </row>
    <row r="34" spans="1:5" ht="17.25" customHeight="1">
      <c r="A34" s="185" t="s">
        <v>54</v>
      </c>
      <c r="B34" s="181" t="s">
        <v>55</v>
      </c>
      <c r="C34" s="181" t="s">
        <v>56</v>
      </c>
      <c r="D34" s="183">
        <v>16982355</v>
      </c>
      <c r="E34" s="183">
        <v>296206</v>
      </c>
    </row>
    <row r="35" spans="1:5" ht="17.25" customHeight="1">
      <c r="A35" s="185" t="s">
        <v>57</v>
      </c>
      <c r="B35" s="181" t="s">
        <v>58</v>
      </c>
      <c r="C35" s="181" t="s">
        <v>59</v>
      </c>
      <c r="D35" s="183">
        <v>380623400</v>
      </c>
      <c r="E35" s="183">
        <v>516356952</v>
      </c>
    </row>
    <row r="36" spans="1:5" ht="17.25" customHeight="1">
      <c r="A36" s="195" t="s">
        <v>60</v>
      </c>
      <c r="B36" s="181" t="s">
        <v>61</v>
      </c>
      <c r="C36" s="181" t="s">
        <v>10</v>
      </c>
      <c r="D36" s="182">
        <f>D43+D57</f>
        <v>90134358975</v>
      </c>
      <c r="E36" s="182">
        <f>E37+E43+E54+E57+E62</f>
        <v>78984591408</v>
      </c>
    </row>
    <row r="37" spans="1:5" ht="17.25" customHeight="1">
      <c r="A37" s="196" t="s">
        <v>62</v>
      </c>
      <c r="B37" s="181" t="s">
        <v>63</v>
      </c>
      <c r="C37" s="181" t="s">
        <v>10</v>
      </c>
      <c r="D37" s="182"/>
      <c r="E37" s="182">
        <v>0</v>
      </c>
    </row>
    <row r="38" spans="1:5" ht="17.25" customHeight="1">
      <c r="A38" s="185" t="s">
        <v>64</v>
      </c>
      <c r="B38" s="181" t="s">
        <v>65</v>
      </c>
      <c r="C38" s="181" t="s">
        <v>10</v>
      </c>
      <c r="D38" s="183"/>
      <c r="E38" s="183"/>
    </row>
    <row r="39" spans="1:5" ht="17.25" customHeight="1">
      <c r="A39" s="185" t="s">
        <v>66</v>
      </c>
      <c r="B39" s="181" t="s">
        <v>67</v>
      </c>
      <c r="C39" s="181" t="s">
        <v>10</v>
      </c>
      <c r="D39" s="183"/>
      <c r="E39" s="183"/>
    </row>
    <row r="40" spans="1:5" ht="17.25" customHeight="1">
      <c r="A40" s="185" t="s">
        <v>68</v>
      </c>
      <c r="B40" s="181" t="s">
        <v>69</v>
      </c>
      <c r="C40" s="181" t="s">
        <v>70</v>
      </c>
      <c r="D40" s="183"/>
      <c r="E40" s="183"/>
    </row>
    <row r="41" spans="1:5" ht="17.25" customHeight="1">
      <c r="A41" s="185" t="s">
        <v>71</v>
      </c>
      <c r="B41" s="181" t="s">
        <v>72</v>
      </c>
      <c r="C41" s="181" t="s">
        <v>73</v>
      </c>
      <c r="D41" s="183"/>
      <c r="E41" s="183"/>
    </row>
    <row r="42" spans="1:5" ht="17.25" customHeight="1">
      <c r="A42" s="185" t="s">
        <v>74</v>
      </c>
      <c r="B42" s="181" t="s">
        <v>75</v>
      </c>
      <c r="C42" s="181" t="s">
        <v>10</v>
      </c>
      <c r="D42" s="183"/>
      <c r="E42" s="183"/>
    </row>
    <row r="43" spans="1:6" ht="17.25" customHeight="1">
      <c r="A43" s="196" t="s">
        <v>76</v>
      </c>
      <c r="B43" s="181" t="s">
        <v>77</v>
      </c>
      <c r="C43" s="181" t="s">
        <v>10</v>
      </c>
      <c r="D43" s="182">
        <f>D44+D50+D53</f>
        <v>85654218378</v>
      </c>
      <c r="E43" s="182">
        <f>E44+E47+E50+E53</f>
        <v>75678740811</v>
      </c>
      <c r="F43" s="184"/>
    </row>
    <row r="44" spans="1:5" ht="17.25" customHeight="1">
      <c r="A44" s="185" t="s">
        <v>78</v>
      </c>
      <c r="B44" s="181" t="s">
        <v>79</v>
      </c>
      <c r="C44" s="181" t="s">
        <v>80</v>
      </c>
      <c r="D44" s="184">
        <f>D45+D46</f>
        <v>71144508199</v>
      </c>
      <c r="E44" s="183">
        <f>E45+E46</f>
        <v>65735988794</v>
      </c>
    </row>
    <row r="45" spans="1:5" ht="17.25" customHeight="1">
      <c r="A45" s="185" t="s">
        <v>81</v>
      </c>
      <c r="B45" s="181" t="s">
        <v>82</v>
      </c>
      <c r="C45" s="181" t="s">
        <v>10</v>
      </c>
      <c r="D45" s="183">
        <v>166620986835</v>
      </c>
      <c r="E45" s="183">
        <v>147467530502</v>
      </c>
    </row>
    <row r="46" spans="1:5" ht="17.25" customHeight="1">
      <c r="A46" s="185" t="s">
        <v>83</v>
      </c>
      <c r="B46" s="181" t="s">
        <v>84</v>
      </c>
      <c r="C46" s="181" t="s">
        <v>10</v>
      </c>
      <c r="D46" s="183">
        <v>-95476478636</v>
      </c>
      <c r="E46" s="183">
        <v>-81731541708</v>
      </c>
    </row>
    <row r="47" spans="1:5" ht="17.25" customHeight="1">
      <c r="A47" s="185" t="s">
        <v>85</v>
      </c>
      <c r="B47" s="181" t="s">
        <v>86</v>
      </c>
      <c r="C47" s="181" t="s">
        <v>87</v>
      </c>
      <c r="D47" s="183"/>
      <c r="E47" s="183">
        <v>0</v>
      </c>
    </row>
    <row r="48" spans="1:5" ht="17.25" customHeight="1">
      <c r="A48" s="185" t="s">
        <v>81</v>
      </c>
      <c r="B48" s="181" t="s">
        <v>88</v>
      </c>
      <c r="C48" s="181" t="s">
        <v>10</v>
      </c>
      <c r="D48" s="183"/>
      <c r="E48" s="183"/>
    </row>
    <row r="49" spans="1:5" ht="17.25" customHeight="1">
      <c r="A49" s="185" t="s">
        <v>83</v>
      </c>
      <c r="B49" s="181" t="s">
        <v>89</v>
      </c>
      <c r="C49" s="181" t="s">
        <v>10</v>
      </c>
      <c r="D49" s="183"/>
      <c r="E49" s="183"/>
    </row>
    <row r="50" spans="1:5" ht="17.25" customHeight="1">
      <c r="A50" s="185" t="s">
        <v>90</v>
      </c>
      <c r="B50" s="181" t="s">
        <v>91</v>
      </c>
      <c r="C50" s="181" t="s">
        <v>92</v>
      </c>
      <c r="D50" s="183">
        <f>D51+D52</f>
        <v>130891500</v>
      </c>
      <c r="E50" s="183">
        <v>139765500</v>
      </c>
    </row>
    <row r="51" spans="1:5" ht="17.25" customHeight="1">
      <c r="A51" s="185" t="s">
        <v>81</v>
      </c>
      <c r="B51" s="181" t="s">
        <v>93</v>
      </c>
      <c r="C51" s="181" t="s">
        <v>10</v>
      </c>
      <c r="D51" s="183">
        <v>177480000</v>
      </c>
      <c r="E51" s="183">
        <v>177480000</v>
      </c>
    </row>
    <row r="52" spans="1:5" ht="17.25" customHeight="1">
      <c r="A52" s="185" t="s">
        <v>83</v>
      </c>
      <c r="B52" s="181" t="s">
        <v>94</v>
      </c>
      <c r="C52" s="181" t="s">
        <v>10</v>
      </c>
      <c r="D52" s="183">
        <v>-46588500</v>
      </c>
      <c r="E52" s="183">
        <v>-37714500</v>
      </c>
    </row>
    <row r="53" spans="1:5" ht="17.25" customHeight="1">
      <c r="A53" s="185" t="s">
        <v>95</v>
      </c>
      <c r="B53" s="181" t="s">
        <v>96</v>
      </c>
      <c r="C53" s="181" t="s">
        <v>97</v>
      </c>
      <c r="D53" s="183">
        <v>14378818679</v>
      </c>
      <c r="E53" s="183">
        <v>9802986517</v>
      </c>
    </row>
    <row r="54" spans="1:5" ht="17.25" customHeight="1">
      <c r="A54" s="196" t="s">
        <v>98</v>
      </c>
      <c r="B54" s="181" t="s">
        <v>99</v>
      </c>
      <c r="C54" s="181" t="s">
        <v>100</v>
      </c>
      <c r="D54" s="182"/>
      <c r="E54" s="182">
        <v>0</v>
      </c>
    </row>
    <row r="55" spans="1:5" ht="17.25" customHeight="1">
      <c r="A55" s="185" t="s">
        <v>81</v>
      </c>
      <c r="B55" s="181" t="s">
        <v>101</v>
      </c>
      <c r="C55" s="181" t="s">
        <v>10</v>
      </c>
      <c r="D55" s="183"/>
      <c r="E55" s="183"/>
    </row>
    <row r="56" spans="1:5" ht="17.25" customHeight="1">
      <c r="A56" s="185" t="s">
        <v>83</v>
      </c>
      <c r="B56" s="181" t="s">
        <v>102</v>
      </c>
      <c r="C56" s="181" t="s">
        <v>10</v>
      </c>
      <c r="D56" s="183"/>
      <c r="E56" s="183"/>
    </row>
    <row r="57" spans="1:6" ht="17.25" customHeight="1">
      <c r="A57" s="196" t="s">
        <v>103</v>
      </c>
      <c r="B57" s="181" t="s">
        <v>104</v>
      </c>
      <c r="C57" s="181" t="s">
        <v>10</v>
      </c>
      <c r="D57" s="182">
        <f>D59+D60+D61+D63+D65</f>
        <v>4480140597</v>
      </c>
      <c r="E57" s="182">
        <f>E58+E59+E60+E61</f>
        <v>3287050597</v>
      </c>
      <c r="F57" s="184"/>
    </row>
    <row r="58" spans="1:5" ht="17.25" customHeight="1">
      <c r="A58" s="185" t="s">
        <v>105</v>
      </c>
      <c r="B58" s="181" t="s">
        <v>106</v>
      </c>
      <c r="C58" s="181" t="s">
        <v>10</v>
      </c>
      <c r="D58" s="183"/>
      <c r="E58" s="183"/>
    </row>
    <row r="59" spans="1:5" ht="17.25" customHeight="1">
      <c r="A59" s="185" t="s">
        <v>107</v>
      </c>
      <c r="B59" s="181" t="s">
        <v>108</v>
      </c>
      <c r="C59" s="181" t="s">
        <v>10</v>
      </c>
      <c r="D59" s="183">
        <v>1800000000</v>
      </c>
      <c r="E59" s="183">
        <v>1800000000</v>
      </c>
    </row>
    <row r="60" spans="1:5" ht="17.25" customHeight="1">
      <c r="A60" s="185" t="s">
        <v>109</v>
      </c>
      <c r="B60" s="181" t="s">
        <v>110</v>
      </c>
      <c r="C60" s="181" t="s">
        <v>111</v>
      </c>
      <c r="D60" s="183">
        <v>5734320526</v>
      </c>
      <c r="E60" s="183">
        <v>5734320526</v>
      </c>
    </row>
    <row r="61" spans="1:5" ht="17.25" customHeight="1">
      <c r="A61" s="185" t="s">
        <v>274</v>
      </c>
      <c r="B61" s="181" t="s">
        <v>112</v>
      </c>
      <c r="C61" s="181" t="s">
        <v>10</v>
      </c>
      <c r="D61" s="183">
        <v>-3530479929</v>
      </c>
      <c r="E61" s="183">
        <v>-4247269929</v>
      </c>
    </row>
    <row r="62" spans="1:5" ht="17.25" customHeight="1">
      <c r="A62" s="196" t="s">
        <v>113</v>
      </c>
      <c r="B62" s="181" t="s">
        <v>114</v>
      </c>
      <c r="C62" s="181" t="s">
        <v>10</v>
      </c>
      <c r="D62" s="182"/>
      <c r="E62" s="182">
        <v>18800000</v>
      </c>
    </row>
    <row r="63" spans="1:5" ht="17.25" customHeight="1">
      <c r="A63" s="185" t="s">
        <v>115</v>
      </c>
      <c r="B63" s="181" t="s">
        <v>116</v>
      </c>
      <c r="C63" s="181" t="s">
        <v>117</v>
      </c>
      <c r="D63" s="183">
        <v>457500000</v>
      </c>
      <c r="E63" s="183"/>
    </row>
    <row r="64" spans="1:5" ht="17.25" customHeight="1">
      <c r="A64" s="185" t="s">
        <v>118</v>
      </c>
      <c r="B64" s="181" t="s">
        <v>119</v>
      </c>
      <c r="C64" s="181" t="s">
        <v>120</v>
      </c>
      <c r="D64" s="183"/>
      <c r="E64" s="183"/>
    </row>
    <row r="65" spans="1:5" ht="17.25" customHeight="1">
      <c r="A65" s="185" t="s">
        <v>121</v>
      </c>
      <c r="B65" s="181" t="s">
        <v>122</v>
      </c>
      <c r="C65" s="181" t="s">
        <v>123</v>
      </c>
      <c r="D65" s="183">
        <v>18800000</v>
      </c>
      <c r="E65" s="183">
        <v>18800000</v>
      </c>
    </row>
    <row r="66" spans="1:5" ht="17.25" customHeight="1">
      <c r="A66" s="185" t="s">
        <v>124</v>
      </c>
      <c r="B66" s="181">
        <v>269</v>
      </c>
      <c r="C66" s="181"/>
      <c r="D66" s="183"/>
      <c r="E66" s="183"/>
    </row>
    <row r="67" spans="1:6" ht="17.25" customHeight="1">
      <c r="A67" s="197" t="s">
        <v>125</v>
      </c>
      <c r="B67" s="181" t="s">
        <v>126</v>
      </c>
      <c r="C67" s="181" t="s">
        <v>10</v>
      </c>
      <c r="D67" s="182">
        <f>D14+D36</f>
        <v>145417911453</v>
      </c>
      <c r="E67" s="182">
        <f>E14+E36</f>
        <v>133415268171</v>
      </c>
      <c r="F67" s="184"/>
    </row>
    <row r="68" spans="1:5" ht="17.25" customHeight="1">
      <c r="A68" s="197" t="s">
        <v>127</v>
      </c>
      <c r="B68" s="181" t="s">
        <v>10</v>
      </c>
      <c r="C68" s="181" t="s">
        <v>10</v>
      </c>
      <c r="D68" s="183"/>
      <c r="E68" s="183"/>
    </row>
    <row r="69" spans="1:5" ht="17.25" customHeight="1">
      <c r="A69" s="195" t="s">
        <v>128</v>
      </c>
      <c r="B69" s="181" t="s">
        <v>129</v>
      </c>
      <c r="C69" s="181" t="s">
        <v>10</v>
      </c>
      <c r="D69" s="182">
        <f>D70+D82</f>
        <v>71043205580</v>
      </c>
      <c r="E69" s="182">
        <f>E70+E82</f>
        <v>64001848423</v>
      </c>
    </row>
    <row r="70" spans="1:6" ht="17.25" customHeight="1">
      <c r="A70" s="196" t="s">
        <v>130</v>
      </c>
      <c r="B70" s="181" t="s">
        <v>131</v>
      </c>
      <c r="C70" s="181" t="s">
        <v>10</v>
      </c>
      <c r="D70" s="182">
        <f>D71+D72+D73+D74+D75+D76+D77+D78+D79+D80+D81</f>
        <v>61667895080</v>
      </c>
      <c r="E70" s="182">
        <f>E71+E72+E73+E74+E75+E76+E77+E78+E79+E80+E81</f>
        <v>55618517831</v>
      </c>
      <c r="F70" s="184"/>
    </row>
    <row r="71" spans="1:5" ht="17.25" customHeight="1">
      <c r="A71" s="185" t="s">
        <v>132</v>
      </c>
      <c r="B71" s="181" t="s">
        <v>133</v>
      </c>
      <c r="C71" s="181" t="s">
        <v>134</v>
      </c>
      <c r="D71" s="183"/>
      <c r="E71" s="183"/>
    </row>
    <row r="72" spans="1:5" ht="17.25" customHeight="1">
      <c r="A72" s="185" t="s">
        <v>135</v>
      </c>
      <c r="B72" s="181" t="s">
        <v>136</v>
      </c>
      <c r="C72" s="181" t="s">
        <v>10</v>
      </c>
      <c r="D72" s="183">
        <v>20865852033</v>
      </c>
      <c r="E72" s="183">
        <v>23061470120</v>
      </c>
    </row>
    <row r="73" spans="1:5" ht="17.25" customHeight="1">
      <c r="A73" s="185" t="s">
        <v>137</v>
      </c>
      <c r="B73" s="181" t="s">
        <v>138</v>
      </c>
      <c r="C73" s="181" t="s">
        <v>10</v>
      </c>
      <c r="D73" s="183">
        <v>834754090</v>
      </c>
      <c r="E73" s="183">
        <v>666999338</v>
      </c>
    </row>
    <row r="74" spans="1:7" ht="17.25" customHeight="1">
      <c r="A74" s="185" t="s">
        <v>139</v>
      </c>
      <c r="B74" s="181" t="s">
        <v>140</v>
      </c>
      <c r="C74" s="181" t="s">
        <v>141</v>
      </c>
      <c r="D74" s="183">
        <v>2119809776</v>
      </c>
      <c r="E74" s="183">
        <v>2287542579</v>
      </c>
      <c r="G74" s="184"/>
    </row>
    <row r="75" spans="1:5" ht="17.25" customHeight="1">
      <c r="A75" s="185" t="s">
        <v>142</v>
      </c>
      <c r="B75" s="181" t="s">
        <v>143</v>
      </c>
      <c r="C75" s="181" t="s">
        <v>10</v>
      </c>
      <c r="D75" s="183">
        <v>15605658093</v>
      </c>
      <c r="E75" s="183">
        <v>12263375218</v>
      </c>
    </row>
    <row r="76" spans="1:5" ht="17.25" customHeight="1">
      <c r="A76" s="185" t="s">
        <v>144</v>
      </c>
      <c r="B76" s="181" t="s">
        <v>145</v>
      </c>
      <c r="C76" s="181" t="s">
        <v>146</v>
      </c>
      <c r="D76" s="183">
        <v>15789610279</v>
      </c>
      <c r="E76" s="183">
        <v>13844667015</v>
      </c>
    </row>
    <row r="77" spans="1:5" ht="17.25" customHeight="1">
      <c r="A77" s="185" t="s">
        <v>147</v>
      </c>
      <c r="B77" s="181" t="s">
        <v>148</v>
      </c>
      <c r="C77" s="181" t="s">
        <v>149</v>
      </c>
      <c r="D77" s="183"/>
      <c r="E77" s="183"/>
    </row>
    <row r="78" spans="1:5" ht="17.25" customHeight="1">
      <c r="A78" s="185" t="s">
        <v>150</v>
      </c>
      <c r="B78" s="181" t="s">
        <v>151</v>
      </c>
      <c r="C78" s="181" t="s">
        <v>10</v>
      </c>
      <c r="D78" s="183"/>
      <c r="E78" s="183"/>
    </row>
    <row r="79" spans="1:5" ht="17.25" customHeight="1">
      <c r="A79" s="185" t="s">
        <v>152</v>
      </c>
      <c r="B79" s="181" t="s">
        <v>153</v>
      </c>
      <c r="C79" s="181" t="s">
        <v>154</v>
      </c>
      <c r="D79" s="183">
        <v>5541332360</v>
      </c>
      <c r="E79" s="183">
        <v>2905025180</v>
      </c>
    </row>
    <row r="80" spans="1:5" ht="17.25" customHeight="1">
      <c r="A80" s="185" t="s">
        <v>155</v>
      </c>
      <c r="B80" s="181" t="s">
        <v>156</v>
      </c>
      <c r="C80" s="181" t="s">
        <v>10</v>
      </c>
      <c r="D80" s="183"/>
      <c r="E80" s="183"/>
    </row>
    <row r="81" spans="1:5" ht="17.25" customHeight="1">
      <c r="A81" s="185" t="s">
        <v>684</v>
      </c>
      <c r="B81" s="181">
        <v>323</v>
      </c>
      <c r="C81" s="181"/>
      <c r="D81" s="183">
        <v>910878449</v>
      </c>
      <c r="E81" s="183">
        <v>589438381</v>
      </c>
    </row>
    <row r="82" spans="1:6" ht="17.25" customHeight="1">
      <c r="A82" s="196" t="s">
        <v>157</v>
      </c>
      <c r="B82" s="181" t="s">
        <v>158</v>
      </c>
      <c r="C82" s="181" t="s">
        <v>10</v>
      </c>
      <c r="D82" s="182">
        <f>D85+D86</f>
        <v>9375310500</v>
      </c>
      <c r="E82" s="182">
        <f>E83+E84+E85+E86+E87+E88+E89</f>
        <v>8383330592</v>
      </c>
      <c r="F82" s="184"/>
    </row>
    <row r="83" spans="1:5" ht="17.25" customHeight="1">
      <c r="A83" s="185" t="s">
        <v>159</v>
      </c>
      <c r="B83" s="181" t="s">
        <v>160</v>
      </c>
      <c r="C83" s="181" t="s">
        <v>10</v>
      </c>
      <c r="D83" s="183"/>
      <c r="E83" s="183"/>
    </row>
    <row r="84" spans="1:5" ht="17.25" customHeight="1">
      <c r="A84" s="185" t="s">
        <v>161</v>
      </c>
      <c r="B84" s="181" t="s">
        <v>162</v>
      </c>
      <c r="C84" s="181" t="s">
        <v>163</v>
      </c>
      <c r="D84" s="183"/>
      <c r="E84" s="183"/>
    </row>
    <row r="85" spans="1:5" ht="17.25" customHeight="1">
      <c r="A85" s="185" t="s">
        <v>164</v>
      </c>
      <c r="B85" s="181" t="s">
        <v>165</v>
      </c>
      <c r="C85" s="181" t="s">
        <v>166</v>
      </c>
      <c r="D85" s="183">
        <v>480000</v>
      </c>
      <c r="E85" s="183">
        <v>480000</v>
      </c>
    </row>
    <row r="86" spans="1:5" ht="17.25" customHeight="1">
      <c r="A86" s="185" t="s">
        <v>167</v>
      </c>
      <c r="B86" s="181" t="s">
        <v>168</v>
      </c>
      <c r="C86" s="181" t="s">
        <v>120</v>
      </c>
      <c r="D86" s="183">
        <v>9374830500</v>
      </c>
      <c r="E86" s="183">
        <v>7590000000</v>
      </c>
    </row>
    <row r="87" spans="1:5" ht="17.25" customHeight="1">
      <c r="A87" s="185" t="s">
        <v>169</v>
      </c>
      <c r="B87" s="181" t="s">
        <v>170</v>
      </c>
      <c r="C87" s="181" t="s">
        <v>171</v>
      </c>
      <c r="D87" s="183"/>
      <c r="E87" s="183"/>
    </row>
    <row r="88" spans="1:5" ht="17.25" customHeight="1">
      <c r="A88" s="185" t="s">
        <v>172</v>
      </c>
      <c r="B88" s="181" t="s">
        <v>173</v>
      </c>
      <c r="C88" s="181" t="s">
        <v>10</v>
      </c>
      <c r="D88" s="183"/>
      <c r="E88" s="183">
        <v>792850592</v>
      </c>
    </row>
    <row r="89" spans="1:5" ht="17.25" customHeight="1">
      <c r="A89" s="185" t="s">
        <v>174</v>
      </c>
      <c r="B89" s="181" t="s">
        <v>175</v>
      </c>
      <c r="C89" s="181" t="s">
        <v>10</v>
      </c>
      <c r="D89" s="183"/>
      <c r="E89" s="183"/>
    </row>
    <row r="90" spans="1:5" ht="17.25" customHeight="1">
      <c r="A90" s="195" t="s">
        <v>176</v>
      </c>
      <c r="B90" s="181" t="s">
        <v>177</v>
      </c>
      <c r="C90" s="181" t="s">
        <v>10</v>
      </c>
      <c r="D90" s="182">
        <f>D91+D103</f>
        <v>74374705873</v>
      </c>
      <c r="E90" s="182">
        <f>E91+E103</f>
        <v>69413419748</v>
      </c>
    </row>
    <row r="91" spans="1:5" ht="17.25" customHeight="1">
      <c r="A91" s="196" t="s">
        <v>178</v>
      </c>
      <c r="B91" s="181" t="s">
        <v>179</v>
      </c>
      <c r="C91" s="181" t="s">
        <v>10</v>
      </c>
      <c r="D91" s="182">
        <f>D92+D94+D98+D99+D101</f>
        <v>74374705873</v>
      </c>
      <c r="E91" s="182">
        <f>E92+E93+E94+E95+E96+E97+E98+E99+E100+E101+E102</f>
        <v>69413419748</v>
      </c>
    </row>
    <row r="92" spans="1:6" ht="17.25" customHeight="1">
      <c r="A92" s="185" t="s">
        <v>180</v>
      </c>
      <c r="B92" s="181" t="s">
        <v>181</v>
      </c>
      <c r="C92" s="181" t="s">
        <v>182</v>
      </c>
      <c r="D92" s="183">
        <v>31263000000</v>
      </c>
      <c r="E92" s="183">
        <v>31263000000</v>
      </c>
      <c r="F92" s="184"/>
    </row>
    <row r="93" spans="1:5" ht="17.25" customHeight="1">
      <c r="A93" s="185" t="s">
        <v>183</v>
      </c>
      <c r="B93" s="181" t="s">
        <v>184</v>
      </c>
      <c r="C93" s="181" t="s">
        <v>10</v>
      </c>
      <c r="D93" s="183"/>
      <c r="E93" s="186"/>
    </row>
    <row r="94" spans="1:5" ht="17.25" customHeight="1">
      <c r="A94" s="185" t="s">
        <v>185</v>
      </c>
      <c r="B94" s="181" t="s">
        <v>186</v>
      </c>
      <c r="C94" s="181" t="s">
        <v>10</v>
      </c>
      <c r="D94" s="183">
        <v>24697081857</v>
      </c>
      <c r="E94" s="183">
        <v>20897031309</v>
      </c>
    </row>
    <row r="95" spans="1:5" ht="17.25" customHeight="1">
      <c r="A95" s="185" t="s">
        <v>187</v>
      </c>
      <c r="B95" s="181" t="s">
        <v>188</v>
      </c>
      <c r="C95" s="181" t="s">
        <v>10</v>
      </c>
      <c r="D95" s="183"/>
      <c r="E95" s="183"/>
    </row>
    <row r="96" spans="1:5" ht="17.25" customHeight="1">
      <c r="A96" s="185" t="s">
        <v>189</v>
      </c>
      <c r="B96" s="181" t="s">
        <v>190</v>
      </c>
      <c r="C96" s="181" t="s">
        <v>10</v>
      </c>
      <c r="D96" s="183"/>
      <c r="E96" s="183"/>
    </row>
    <row r="97" spans="1:5" ht="17.25" customHeight="1">
      <c r="A97" s="185" t="s">
        <v>191</v>
      </c>
      <c r="B97" s="181" t="s">
        <v>192</v>
      </c>
      <c r="C97" s="181" t="s">
        <v>10</v>
      </c>
      <c r="D97" s="183"/>
      <c r="E97" s="183"/>
    </row>
    <row r="98" spans="1:5" ht="17.25" customHeight="1">
      <c r="A98" s="185" t="s">
        <v>193</v>
      </c>
      <c r="B98" s="181" t="s">
        <v>194</v>
      </c>
      <c r="C98" s="181" t="s">
        <v>10</v>
      </c>
      <c r="D98" s="183">
        <v>117760562</v>
      </c>
      <c r="E98" s="183"/>
    </row>
    <row r="99" spans="1:5" ht="17.25" customHeight="1">
      <c r="A99" s="185" t="s">
        <v>195</v>
      </c>
      <c r="B99" s="181" t="s">
        <v>196</v>
      </c>
      <c r="C99" s="181" t="s">
        <v>10</v>
      </c>
      <c r="D99" s="183">
        <v>4685653997</v>
      </c>
      <c r="E99" s="183">
        <v>3585139430</v>
      </c>
    </row>
    <row r="100" spans="1:5" ht="17.25" customHeight="1">
      <c r="A100" s="185" t="s">
        <v>197</v>
      </c>
      <c r="B100" s="181" t="s">
        <v>198</v>
      </c>
      <c r="C100" s="181" t="s">
        <v>10</v>
      </c>
      <c r="D100" s="183"/>
      <c r="E100" s="183"/>
    </row>
    <row r="101" spans="1:7" ht="17.25" customHeight="1">
      <c r="A101" s="185" t="s">
        <v>199</v>
      </c>
      <c r="B101" s="181" t="s">
        <v>200</v>
      </c>
      <c r="C101" s="181" t="s">
        <v>10</v>
      </c>
      <c r="D101" s="183">
        <v>13611209457</v>
      </c>
      <c r="E101" s="183">
        <v>13668249009</v>
      </c>
      <c r="G101" s="184"/>
    </row>
    <row r="102" spans="1:5" ht="17.25" customHeight="1">
      <c r="A102" s="185" t="s">
        <v>201</v>
      </c>
      <c r="B102" s="181" t="s">
        <v>202</v>
      </c>
      <c r="C102" s="181" t="s">
        <v>10</v>
      </c>
      <c r="D102" s="183"/>
      <c r="E102" s="183"/>
    </row>
    <row r="103" spans="1:5" ht="17.25" customHeight="1">
      <c r="A103" s="196" t="s">
        <v>203</v>
      </c>
      <c r="B103" s="181" t="s">
        <v>204</v>
      </c>
      <c r="C103" s="181" t="s">
        <v>10</v>
      </c>
      <c r="D103" s="182"/>
      <c r="E103" s="182"/>
    </row>
    <row r="104" spans="1:5" ht="17.25" customHeight="1">
      <c r="A104" s="185" t="s">
        <v>693</v>
      </c>
      <c r="B104" s="181" t="s">
        <v>205</v>
      </c>
      <c r="C104" s="181" t="s">
        <v>10</v>
      </c>
      <c r="D104" s="183"/>
      <c r="E104" s="183"/>
    </row>
    <row r="105" spans="1:6" ht="17.25" customHeight="1">
      <c r="A105" s="185" t="s">
        <v>691</v>
      </c>
      <c r="B105" s="181" t="s">
        <v>206</v>
      </c>
      <c r="C105" s="181" t="s">
        <v>10</v>
      </c>
      <c r="D105" s="183"/>
      <c r="E105" s="183"/>
      <c r="F105" s="184"/>
    </row>
    <row r="106" spans="1:5" ht="17.25" customHeight="1">
      <c r="A106" s="195" t="s">
        <v>207</v>
      </c>
      <c r="B106" s="181">
        <v>439</v>
      </c>
      <c r="C106" s="181"/>
      <c r="D106" s="182"/>
      <c r="E106" s="182"/>
    </row>
    <row r="107" spans="1:8" ht="17.25" customHeight="1">
      <c r="A107" s="197" t="s">
        <v>208</v>
      </c>
      <c r="B107" s="181" t="s">
        <v>209</v>
      </c>
      <c r="C107" s="181" t="s">
        <v>10</v>
      </c>
      <c r="D107" s="182">
        <f>D90+D69</f>
        <v>145417911453</v>
      </c>
      <c r="E107" s="182">
        <f>E69+E90</f>
        <v>133415268171</v>
      </c>
      <c r="G107" s="184"/>
      <c r="H107" s="184"/>
    </row>
    <row r="108" spans="1:5" ht="17.25" customHeight="1">
      <c r="A108" s="197" t="s">
        <v>210</v>
      </c>
      <c r="B108" s="181" t="s">
        <v>10</v>
      </c>
      <c r="C108" s="181" t="s">
        <v>10</v>
      </c>
      <c r="D108" s="183"/>
      <c r="E108" s="183"/>
    </row>
    <row r="109" spans="1:5" ht="17.25" customHeight="1">
      <c r="A109" s="185" t="s">
        <v>211</v>
      </c>
      <c r="B109" s="181" t="s">
        <v>10</v>
      </c>
      <c r="C109" s="181" t="s">
        <v>212</v>
      </c>
      <c r="D109" s="183"/>
      <c r="E109" s="183"/>
    </row>
    <row r="110" spans="1:5" ht="17.25" customHeight="1">
      <c r="A110" s="185" t="s">
        <v>213</v>
      </c>
      <c r="B110" s="181" t="s">
        <v>10</v>
      </c>
      <c r="C110" s="181" t="s">
        <v>214</v>
      </c>
      <c r="D110" s="183"/>
      <c r="E110" s="183"/>
    </row>
    <row r="111" spans="1:5" ht="17.25" customHeight="1">
      <c r="A111" s="185" t="s">
        <v>215</v>
      </c>
      <c r="B111" s="181" t="s">
        <v>10</v>
      </c>
      <c r="C111" s="181" t="s">
        <v>10</v>
      </c>
      <c r="D111" s="183"/>
      <c r="E111" s="187"/>
    </row>
    <row r="112" spans="1:5" ht="17.25" customHeight="1">
      <c r="A112" s="185" t="s">
        <v>216</v>
      </c>
      <c r="B112" s="181" t="s">
        <v>10</v>
      </c>
      <c r="C112" s="181" t="s">
        <v>10</v>
      </c>
      <c r="D112" s="183"/>
      <c r="E112" s="183"/>
    </row>
    <row r="113" spans="1:5" ht="17.25" customHeight="1">
      <c r="A113" s="185" t="s">
        <v>217</v>
      </c>
      <c r="B113" s="181" t="s">
        <v>10</v>
      </c>
      <c r="C113" s="181" t="s">
        <v>10</v>
      </c>
      <c r="D113" s="183"/>
      <c r="E113" s="183"/>
    </row>
    <row r="114" spans="1:5" ht="17.25" customHeight="1">
      <c r="A114" s="198" t="s">
        <v>218</v>
      </c>
      <c r="B114" s="188" t="s">
        <v>10</v>
      </c>
      <c r="C114" s="188" t="s">
        <v>10</v>
      </c>
      <c r="D114" s="189"/>
      <c r="E114" s="189"/>
    </row>
    <row r="115" ht="16.5" customHeight="1"/>
    <row r="116" spans="1:5" ht="27" customHeight="1">
      <c r="A116" s="190" t="s">
        <v>272</v>
      </c>
      <c r="B116" s="190"/>
      <c r="C116" s="190"/>
      <c r="D116" s="190"/>
      <c r="E116" s="190"/>
    </row>
    <row r="117" spans="1:5" ht="15">
      <c r="A117" s="190" t="s">
        <v>273</v>
      </c>
      <c r="B117" s="190"/>
      <c r="C117" s="190"/>
      <c r="D117" s="190"/>
      <c r="E117" s="190"/>
    </row>
    <row r="118" ht="16.5" customHeight="1"/>
    <row r="119" spans="1:5" ht="16.5" customHeight="1">
      <c r="A119" s="191"/>
      <c r="B119" s="191"/>
      <c r="C119" s="191"/>
      <c r="D119" s="192" t="s">
        <v>708</v>
      </c>
      <c r="E119" s="192"/>
    </row>
    <row r="120" spans="1:5" ht="16.5" customHeight="1">
      <c r="A120" s="193" t="s">
        <v>270</v>
      </c>
      <c r="B120" s="193"/>
      <c r="C120" s="193"/>
      <c r="D120" s="193" t="s">
        <v>267</v>
      </c>
      <c r="E120" s="193"/>
    </row>
    <row r="121" spans="1:5" ht="16.5" customHeight="1">
      <c r="A121" s="192" t="s">
        <v>271</v>
      </c>
      <c r="B121" s="192"/>
      <c r="C121" s="192"/>
      <c r="D121" s="192" t="s">
        <v>268</v>
      </c>
      <c r="E121" s="192"/>
    </row>
    <row r="122" ht="16.5" customHeight="1"/>
    <row r="123" ht="16.5" customHeight="1"/>
  </sheetData>
  <sheetProtection/>
  <mergeCells count="10">
    <mergeCell ref="A1:B1"/>
    <mergeCell ref="A8:E8"/>
    <mergeCell ref="A9:E9"/>
    <mergeCell ref="D119:E119"/>
    <mergeCell ref="D120:E120"/>
    <mergeCell ref="D121:E121"/>
    <mergeCell ref="A120:C120"/>
    <mergeCell ref="A121:C121"/>
    <mergeCell ref="A116:E116"/>
    <mergeCell ref="A117:E117"/>
  </mergeCells>
  <printOptions/>
  <pageMargins left="0.5" right="0.25" top="0.5" bottom="0.5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3.28125" style="9" customWidth="1"/>
    <col min="2" max="2" width="4.8515625" style="18" customWidth="1"/>
    <col min="3" max="5" width="12.7109375" style="9" customWidth="1"/>
    <col min="6" max="6" width="12.28125" style="9" customWidth="1"/>
    <col min="7" max="8" width="12.7109375" style="9" customWidth="1"/>
    <col min="9" max="9" width="12.28125" style="9" customWidth="1"/>
    <col min="10" max="10" width="12.7109375" style="9" customWidth="1"/>
    <col min="11" max="16384" width="9.140625" style="9" customWidth="1"/>
  </cols>
  <sheetData>
    <row r="1" spans="1:2" s="17" customFormat="1" ht="15">
      <c r="A1" s="8" t="s">
        <v>559</v>
      </c>
      <c r="B1" s="16"/>
    </row>
    <row r="2" spans="1:10" s="17" customFormat="1" ht="15">
      <c r="A2" s="8" t="s">
        <v>694</v>
      </c>
      <c r="B2" s="16"/>
      <c r="J2" s="16" t="s">
        <v>1</v>
      </c>
    </row>
    <row r="3" spans="1:10" s="8" customFormat="1" ht="21" customHeight="1">
      <c r="A3" s="150" t="s">
        <v>474</v>
      </c>
      <c r="B3" s="150" t="s">
        <v>475</v>
      </c>
      <c r="C3" s="150" t="s">
        <v>6</v>
      </c>
      <c r="D3" s="150" t="s">
        <v>542</v>
      </c>
      <c r="E3" s="150" t="s">
        <v>543</v>
      </c>
      <c r="F3" s="150"/>
      <c r="G3" s="150" t="s">
        <v>544</v>
      </c>
      <c r="H3" s="150" t="s">
        <v>543</v>
      </c>
      <c r="I3" s="150"/>
      <c r="J3" s="150" t="s">
        <v>5</v>
      </c>
    </row>
    <row r="4" spans="1:10" s="8" customFormat="1" ht="27" customHeight="1">
      <c r="A4" s="150"/>
      <c r="B4" s="150"/>
      <c r="C4" s="150"/>
      <c r="D4" s="150"/>
      <c r="E4" s="23" t="s">
        <v>740</v>
      </c>
      <c r="F4" s="23" t="s">
        <v>546</v>
      </c>
      <c r="G4" s="150"/>
      <c r="H4" s="23" t="s">
        <v>740</v>
      </c>
      <c r="I4" s="23" t="s">
        <v>546</v>
      </c>
      <c r="J4" s="150"/>
    </row>
    <row r="5" spans="1:10" s="8" customFormat="1" ht="1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1" customFormat="1" ht="15" customHeight="1">
      <c r="A6" s="37" t="s">
        <v>560</v>
      </c>
      <c r="B6" s="38" t="s">
        <v>548</v>
      </c>
      <c r="C6" s="59"/>
      <c r="D6" s="59"/>
      <c r="E6" s="59"/>
      <c r="F6" s="59"/>
      <c r="G6" s="59"/>
      <c r="H6" s="59"/>
      <c r="I6" s="59"/>
      <c r="J6" s="59"/>
    </row>
    <row r="7" spans="1:10" ht="15" customHeight="1">
      <c r="A7" s="28" t="s">
        <v>180</v>
      </c>
      <c r="B7" s="3" t="s">
        <v>561</v>
      </c>
      <c r="C7" s="5"/>
      <c r="D7" s="5"/>
      <c r="E7" s="5"/>
      <c r="F7" s="5"/>
      <c r="G7" s="5"/>
      <c r="H7" s="5"/>
      <c r="I7" s="5"/>
      <c r="J7" s="76"/>
    </row>
    <row r="8" spans="1:10" ht="15" customHeight="1">
      <c r="A8" s="39" t="s">
        <v>562</v>
      </c>
      <c r="B8" s="3" t="s">
        <v>563</v>
      </c>
      <c r="C8" s="5"/>
      <c r="D8" s="5"/>
      <c r="E8" s="5"/>
      <c r="F8" s="5"/>
      <c r="G8" s="5"/>
      <c r="H8" s="5"/>
      <c r="I8" s="5"/>
      <c r="J8" s="76"/>
    </row>
    <row r="9" spans="1:10" ht="15" customHeight="1">
      <c r="A9" s="39" t="s">
        <v>564</v>
      </c>
      <c r="B9" s="3" t="s">
        <v>565</v>
      </c>
      <c r="C9" s="5"/>
      <c r="D9" s="5"/>
      <c r="E9" s="5"/>
      <c r="F9" s="5"/>
      <c r="G9" s="5"/>
      <c r="H9" s="5"/>
      <c r="I9" s="5"/>
      <c r="J9" s="76"/>
    </row>
    <row r="10" spans="1:10" ht="15" customHeight="1">
      <c r="A10" s="28" t="s">
        <v>566</v>
      </c>
      <c r="B10" s="3" t="s">
        <v>567</v>
      </c>
      <c r="C10" s="5"/>
      <c r="D10" s="5"/>
      <c r="E10" s="5"/>
      <c r="F10" s="5"/>
      <c r="G10" s="5"/>
      <c r="H10" s="5"/>
      <c r="I10" s="5"/>
      <c r="J10" s="76"/>
    </row>
    <row r="11" spans="1:10" ht="15" customHeight="1">
      <c r="A11" s="28" t="s">
        <v>185</v>
      </c>
      <c r="B11" s="3" t="s">
        <v>568</v>
      </c>
      <c r="C11" s="5"/>
      <c r="D11" s="5"/>
      <c r="E11" s="5"/>
      <c r="F11" s="5"/>
      <c r="G11" s="5"/>
      <c r="H11" s="5"/>
      <c r="I11" s="5"/>
      <c r="J11" s="76"/>
    </row>
    <row r="12" spans="1:10" ht="15" customHeight="1">
      <c r="A12" s="28" t="s">
        <v>569</v>
      </c>
      <c r="B12" s="3" t="s">
        <v>570</v>
      </c>
      <c r="C12" s="5"/>
      <c r="D12" s="5"/>
      <c r="E12" s="5"/>
      <c r="F12" s="5"/>
      <c r="G12" s="5"/>
      <c r="H12" s="5"/>
      <c r="I12" s="5"/>
      <c r="J12" s="76"/>
    </row>
    <row r="13" spans="1:10" ht="15" customHeight="1">
      <c r="A13" s="28" t="s">
        <v>189</v>
      </c>
      <c r="B13" s="3" t="s">
        <v>571</v>
      </c>
      <c r="C13" s="5"/>
      <c r="D13" s="5"/>
      <c r="E13" s="5"/>
      <c r="F13" s="5"/>
      <c r="G13" s="5"/>
      <c r="H13" s="5"/>
      <c r="I13" s="5"/>
      <c r="J13" s="76"/>
    </row>
    <row r="14" spans="1:10" ht="15" customHeight="1">
      <c r="A14" s="28" t="s">
        <v>191</v>
      </c>
      <c r="B14" s="3" t="s">
        <v>572</v>
      </c>
      <c r="C14" s="5"/>
      <c r="D14" s="5"/>
      <c r="E14" s="5"/>
      <c r="F14" s="5"/>
      <c r="G14" s="5"/>
      <c r="H14" s="5"/>
      <c r="I14" s="5"/>
      <c r="J14" s="76"/>
    </row>
    <row r="15" spans="1:10" ht="15" customHeight="1">
      <c r="A15" s="28" t="s">
        <v>193</v>
      </c>
      <c r="B15" s="3" t="s">
        <v>573</v>
      </c>
      <c r="C15" s="5"/>
      <c r="D15" s="5"/>
      <c r="E15" s="5"/>
      <c r="F15" s="5"/>
      <c r="G15" s="5"/>
      <c r="H15" s="5"/>
      <c r="I15" s="5"/>
      <c r="J15" s="76"/>
    </row>
    <row r="16" spans="1:10" ht="15" customHeight="1">
      <c r="A16" s="28" t="s">
        <v>195</v>
      </c>
      <c r="B16" s="3" t="s">
        <v>574</v>
      </c>
      <c r="C16" s="5"/>
      <c r="D16" s="5"/>
      <c r="E16" s="5"/>
      <c r="F16" s="5"/>
      <c r="G16" s="5"/>
      <c r="H16" s="5"/>
      <c r="I16" s="5"/>
      <c r="J16" s="76"/>
    </row>
    <row r="17" spans="1:10" ht="15" customHeight="1">
      <c r="A17" s="28" t="s">
        <v>197</v>
      </c>
      <c r="B17" s="3" t="s">
        <v>575</v>
      </c>
      <c r="C17" s="5"/>
      <c r="D17" s="5"/>
      <c r="E17" s="5"/>
      <c r="F17" s="5"/>
      <c r="G17" s="5"/>
      <c r="H17" s="5"/>
      <c r="I17" s="5"/>
      <c r="J17" s="76"/>
    </row>
    <row r="18" spans="1:10" ht="15" customHeight="1">
      <c r="A18" s="28" t="s">
        <v>199</v>
      </c>
      <c r="B18" s="3" t="s">
        <v>12</v>
      </c>
      <c r="C18" s="5"/>
      <c r="D18" s="5"/>
      <c r="E18" s="5"/>
      <c r="F18" s="5"/>
      <c r="G18" s="5"/>
      <c r="H18" s="5"/>
      <c r="I18" s="5"/>
      <c r="J18" s="76"/>
    </row>
    <row r="19" spans="1:10" ht="15" customHeight="1">
      <c r="A19" s="39" t="s">
        <v>576</v>
      </c>
      <c r="B19" s="3" t="s">
        <v>577</v>
      </c>
      <c r="C19" s="5"/>
      <c r="D19" s="5"/>
      <c r="E19" s="5"/>
      <c r="F19" s="5"/>
      <c r="G19" s="5"/>
      <c r="H19" s="5"/>
      <c r="I19" s="5"/>
      <c r="J19" s="76"/>
    </row>
    <row r="20" spans="1:10" ht="15" customHeight="1">
      <c r="A20" s="39" t="s">
        <v>578</v>
      </c>
      <c r="B20" s="3" t="s">
        <v>579</v>
      </c>
      <c r="D20" s="5"/>
      <c r="E20" s="5"/>
      <c r="F20" s="5"/>
      <c r="G20" s="5"/>
      <c r="H20" s="5"/>
      <c r="I20" s="5"/>
      <c r="J20" s="76"/>
    </row>
    <row r="21" spans="1:10" ht="15" customHeight="1">
      <c r="A21" s="28" t="s">
        <v>580</v>
      </c>
      <c r="B21" s="3" t="s">
        <v>14</v>
      </c>
      <c r="C21" s="5"/>
      <c r="D21" s="5"/>
      <c r="E21" s="5"/>
      <c r="F21" s="5"/>
      <c r="G21" s="5"/>
      <c r="H21" s="5"/>
      <c r="I21" s="5"/>
      <c r="J21" s="76"/>
    </row>
    <row r="22" spans="1:10" s="11" customFormat="1" ht="15" customHeight="1">
      <c r="A22" s="32" t="s">
        <v>581</v>
      </c>
      <c r="B22" s="40" t="s">
        <v>553</v>
      </c>
      <c r="C22" s="72"/>
      <c r="D22" s="45"/>
      <c r="E22" s="45"/>
      <c r="F22" s="45"/>
      <c r="G22" s="45"/>
      <c r="H22" s="45"/>
      <c r="I22" s="45"/>
      <c r="J22" s="72"/>
    </row>
    <row r="23" spans="1:10" ht="15" customHeight="1">
      <c r="A23" s="28" t="s">
        <v>690</v>
      </c>
      <c r="B23" s="3" t="s">
        <v>244</v>
      </c>
      <c r="C23" s="5"/>
      <c r="D23" s="5"/>
      <c r="E23" s="5"/>
      <c r="F23" s="5"/>
      <c r="G23" s="5"/>
      <c r="H23" s="5"/>
      <c r="I23" s="5"/>
      <c r="J23" s="76"/>
    </row>
    <row r="24" spans="1:10" ht="15" customHeight="1">
      <c r="A24" s="41" t="s">
        <v>691</v>
      </c>
      <c r="B24" s="6" t="s">
        <v>246</v>
      </c>
      <c r="C24" s="7"/>
      <c r="D24" s="7"/>
      <c r="E24" s="7"/>
      <c r="F24" s="7"/>
      <c r="G24" s="7"/>
      <c r="H24" s="7"/>
      <c r="I24" s="7"/>
      <c r="J24" s="7"/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8.8515625" style="9" customWidth="1"/>
    <col min="2" max="2" width="7.421875" style="18" customWidth="1"/>
    <col min="3" max="3" width="16.8515625" style="9" customWidth="1"/>
    <col min="4" max="4" width="12.7109375" style="9" customWidth="1"/>
    <col min="5" max="5" width="16.7109375" style="9" customWidth="1"/>
    <col min="6" max="6" width="15.140625" style="9" customWidth="1"/>
    <col min="7" max="7" width="15.00390625" style="9" customWidth="1"/>
    <col min="8" max="8" width="12.28125" style="9" customWidth="1"/>
    <col min="9" max="9" width="9.140625" style="9" customWidth="1"/>
    <col min="10" max="10" width="14.7109375" style="9" customWidth="1"/>
    <col min="11" max="11" width="10.7109375" style="9" customWidth="1"/>
    <col min="12" max="16384" width="9.140625" style="9" customWidth="1"/>
  </cols>
  <sheetData>
    <row r="2" spans="1:8" s="17" customFormat="1" ht="18.75">
      <c r="A2" s="136" t="s">
        <v>702</v>
      </c>
      <c r="B2" s="136"/>
      <c r="C2" s="136"/>
      <c r="D2" s="136"/>
      <c r="E2" s="136"/>
      <c r="F2" s="136"/>
      <c r="G2" s="136"/>
      <c r="H2" s="136"/>
    </row>
    <row r="3" spans="1:2" s="17" customFormat="1" ht="15">
      <c r="A3" s="8"/>
      <c r="B3" s="16"/>
    </row>
    <row r="4" spans="1:8" s="17" customFormat="1" ht="18.75">
      <c r="A4" s="136" t="s">
        <v>706</v>
      </c>
      <c r="B4" s="136"/>
      <c r="C4" s="136"/>
      <c r="D4" s="136"/>
      <c r="E4" s="136"/>
      <c r="F4" s="136"/>
      <c r="G4" s="136"/>
      <c r="H4" s="136"/>
    </row>
    <row r="5" spans="1:2" s="17" customFormat="1" ht="15">
      <c r="A5" s="8"/>
      <c r="B5" s="16"/>
    </row>
    <row r="6" spans="1:2" s="17" customFormat="1" ht="15">
      <c r="A6" s="8"/>
      <c r="B6" s="16"/>
    </row>
    <row r="7" spans="1:8" s="8" customFormat="1" ht="21" customHeight="1">
      <c r="A7" s="150" t="s">
        <v>220</v>
      </c>
      <c r="B7" s="150" t="s">
        <v>3</v>
      </c>
      <c r="C7" s="205" t="s">
        <v>6</v>
      </c>
      <c r="D7" s="206"/>
      <c r="E7" s="150" t="s">
        <v>658</v>
      </c>
      <c r="F7" s="150"/>
      <c r="G7" s="205" t="s">
        <v>5</v>
      </c>
      <c r="H7" s="206"/>
    </row>
    <row r="8" spans="1:8" s="8" customFormat="1" ht="21" customHeight="1">
      <c r="A8" s="150"/>
      <c r="B8" s="150"/>
      <c r="C8" s="23" t="s">
        <v>741</v>
      </c>
      <c r="D8" s="23" t="s">
        <v>742</v>
      </c>
      <c r="E8" s="23" t="s">
        <v>741</v>
      </c>
      <c r="F8" s="23" t="s">
        <v>742</v>
      </c>
      <c r="G8" s="23" t="s">
        <v>741</v>
      </c>
      <c r="H8" s="23" t="s">
        <v>742</v>
      </c>
    </row>
    <row r="9" spans="1:8" s="8" customFormat="1" ht="15" customHeight="1">
      <c r="A9" s="23">
        <v>1</v>
      </c>
      <c r="B9" s="23">
        <v>2</v>
      </c>
      <c r="C9" s="23">
        <v>3</v>
      </c>
      <c r="D9" s="23"/>
      <c r="E9" s="23">
        <v>5</v>
      </c>
      <c r="F9" s="23">
        <v>6</v>
      </c>
      <c r="G9" s="23">
        <v>7</v>
      </c>
      <c r="H9" s="24">
        <v>8</v>
      </c>
    </row>
    <row r="10" spans="1:12" s="11" customFormat="1" ht="15" customHeight="1">
      <c r="A10" s="37" t="s">
        <v>659</v>
      </c>
      <c r="B10" s="38">
        <v>10</v>
      </c>
      <c r="C10" s="112">
        <f>C11+C15+C16</f>
        <v>2287542579</v>
      </c>
      <c r="D10" s="112">
        <v>296206</v>
      </c>
      <c r="E10" s="112">
        <f>E11+E15+E16+E18+E19</f>
        <v>13761761019</v>
      </c>
      <c r="F10" s="112">
        <f>F11+F15+F16</f>
        <v>13401319207</v>
      </c>
      <c r="G10" s="112">
        <v>2119809776</v>
      </c>
      <c r="H10" s="2">
        <f>H11</f>
        <v>16982355</v>
      </c>
      <c r="J10" s="121"/>
      <c r="K10" s="121"/>
      <c r="L10" s="121"/>
    </row>
    <row r="11" spans="1:12" ht="15" customHeight="1">
      <c r="A11" s="28" t="s">
        <v>660</v>
      </c>
      <c r="B11" s="3">
        <v>11</v>
      </c>
      <c r="C11" s="111">
        <v>842978580</v>
      </c>
      <c r="D11" s="111">
        <v>0</v>
      </c>
      <c r="E11" s="111">
        <v>8680775995</v>
      </c>
      <c r="F11" s="111">
        <v>8566843365</v>
      </c>
      <c r="G11" s="111">
        <v>973893565</v>
      </c>
      <c r="H11" s="5">
        <v>16982355</v>
      </c>
      <c r="J11" s="122"/>
      <c r="K11" s="122"/>
      <c r="L11" s="122"/>
    </row>
    <row r="12" spans="1:12" ht="15" customHeight="1">
      <c r="A12" s="28" t="s">
        <v>661</v>
      </c>
      <c r="B12" s="3">
        <v>12</v>
      </c>
      <c r="C12" s="113"/>
      <c r="D12" s="111"/>
      <c r="E12" s="111"/>
      <c r="F12" s="111"/>
      <c r="G12" s="111"/>
      <c r="H12" s="5"/>
      <c r="J12" s="122"/>
      <c r="K12" s="122"/>
      <c r="L12" s="122"/>
    </row>
    <row r="13" spans="1:12" ht="15" customHeight="1">
      <c r="A13" s="28" t="s">
        <v>662</v>
      </c>
      <c r="B13" s="3">
        <v>13</v>
      </c>
      <c r="C13" s="113"/>
      <c r="D13" s="111"/>
      <c r="E13" s="114"/>
      <c r="F13" s="111"/>
      <c r="G13" s="111"/>
      <c r="H13" s="92"/>
      <c r="J13" s="122"/>
      <c r="K13" s="122"/>
      <c r="L13" s="122"/>
    </row>
    <row r="14" spans="1:12" ht="15" customHeight="1">
      <c r="A14" s="28" t="s">
        <v>663</v>
      </c>
      <c r="B14" s="3">
        <v>14</v>
      </c>
      <c r="C14" s="113"/>
      <c r="D14" s="111"/>
      <c r="E14" s="111"/>
      <c r="F14" s="111"/>
      <c r="G14" s="111"/>
      <c r="H14" s="5"/>
      <c r="J14" s="122"/>
      <c r="K14" s="122"/>
      <c r="L14" s="122"/>
    </row>
    <row r="15" spans="1:12" ht="15" customHeight="1">
      <c r="A15" s="28" t="s">
        <v>664</v>
      </c>
      <c r="B15" s="3">
        <v>15</v>
      </c>
      <c r="C15" s="113">
        <v>991218526</v>
      </c>
      <c r="D15" s="111"/>
      <c r="E15" s="111">
        <v>3560320232</v>
      </c>
      <c r="F15" s="111">
        <v>3647246568</v>
      </c>
      <c r="G15" s="111">
        <f>C15+E15-F15</f>
        <v>904292190</v>
      </c>
      <c r="H15" s="5"/>
      <c r="J15" s="122"/>
      <c r="K15" s="122"/>
      <c r="L15" s="122"/>
    </row>
    <row r="16" spans="1:12" ht="15" customHeight="1">
      <c r="A16" s="28" t="s">
        <v>665</v>
      </c>
      <c r="B16" s="3">
        <v>16</v>
      </c>
      <c r="C16" s="111">
        <v>453345473</v>
      </c>
      <c r="D16" s="111">
        <v>296206</v>
      </c>
      <c r="E16" s="111">
        <v>975804028</v>
      </c>
      <c r="F16" s="111">
        <v>1187229274</v>
      </c>
      <c r="G16" s="111">
        <f>C16-D16+E16-F16</f>
        <v>241624021</v>
      </c>
      <c r="H16" s="5"/>
      <c r="J16" s="122"/>
      <c r="K16" s="122"/>
      <c r="L16" s="122"/>
    </row>
    <row r="17" spans="1:12" ht="15" customHeight="1">
      <c r="A17" s="28" t="s">
        <v>666</v>
      </c>
      <c r="B17" s="3">
        <v>17</v>
      </c>
      <c r="C17" s="111"/>
      <c r="D17" s="111"/>
      <c r="E17" s="111"/>
      <c r="F17" s="111"/>
      <c r="G17" s="111"/>
      <c r="H17" s="5"/>
      <c r="J17" s="122"/>
      <c r="K17" s="122"/>
      <c r="L17" s="122"/>
    </row>
    <row r="18" spans="1:12" ht="15" customHeight="1">
      <c r="A18" s="28" t="s">
        <v>667</v>
      </c>
      <c r="B18" s="3">
        <v>18</v>
      </c>
      <c r="C18" s="111"/>
      <c r="D18" s="111"/>
      <c r="E18" s="111">
        <v>539860764</v>
      </c>
      <c r="F18" s="111">
        <v>539860764</v>
      </c>
      <c r="G18" s="111">
        <f>E18-F18</f>
        <v>0</v>
      </c>
      <c r="H18" s="4"/>
      <c r="J18" s="122"/>
      <c r="K18" s="122"/>
      <c r="L18" s="122"/>
    </row>
    <row r="19" spans="1:12" ht="15" customHeight="1">
      <c r="A19" s="28" t="s">
        <v>668</v>
      </c>
      <c r="B19" s="3">
        <v>19</v>
      </c>
      <c r="C19" s="111"/>
      <c r="D19" s="111"/>
      <c r="E19" s="111">
        <v>5000000</v>
      </c>
      <c r="F19" s="111">
        <v>5000000</v>
      </c>
      <c r="G19" s="111"/>
      <c r="H19" s="5"/>
      <c r="J19" s="122"/>
      <c r="K19" s="122"/>
      <c r="L19" s="122"/>
    </row>
    <row r="20" spans="1:12" s="11" customFormat="1" ht="15" customHeight="1">
      <c r="A20" s="32" t="s">
        <v>669</v>
      </c>
      <c r="B20" s="40">
        <v>30</v>
      </c>
      <c r="C20" s="115"/>
      <c r="D20" s="115"/>
      <c r="E20" s="115"/>
      <c r="F20" s="115"/>
      <c r="G20" s="115"/>
      <c r="H20" s="115"/>
      <c r="J20" s="121"/>
      <c r="K20" s="121"/>
      <c r="L20" s="121"/>
    </row>
    <row r="21" spans="1:12" ht="15" customHeight="1">
      <c r="A21" s="28" t="s">
        <v>670</v>
      </c>
      <c r="B21" s="3" t="s">
        <v>236</v>
      </c>
      <c r="C21" s="111"/>
      <c r="D21" s="111"/>
      <c r="E21" s="111"/>
      <c r="F21" s="111"/>
      <c r="G21" s="113"/>
      <c r="H21" s="5"/>
      <c r="J21" s="122"/>
      <c r="K21" s="122"/>
      <c r="L21" s="122"/>
    </row>
    <row r="22" spans="1:12" ht="15" customHeight="1">
      <c r="A22" s="28" t="s">
        <v>671</v>
      </c>
      <c r="B22" s="3" t="s">
        <v>239</v>
      </c>
      <c r="C22" s="111"/>
      <c r="D22" s="111"/>
      <c r="E22" s="111"/>
      <c r="F22" s="111"/>
      <c r="G22" s="113"/>
      <c r="H22" s="99"/>
      <c r="J22" s="122"/>
      <c r="K22" s="122"/>
      <c r="L22" s="122"/>
    </row>
    <row r="23" spans="1:12" ht="15" customHeight="1">
      <c r="A23" s="28" t="s">
        <v>672</v>
      </c>
      <c r="B23" s="3" t="s">
        <v>79</v>
      </c>
      <c r="C23" s="111"/>
      <c r="D23" s="111"/>
      <c r="E23" s="111"/>
      <c r="F23" s="111"/>
      <c r="G23" s="113"/>
      <c r="H23" s="5"/>
      <c r="J23" s="122"/>
      <c r="K23" s="122"/>
      <c r="L23" s="122"/>
    </row>
    <row r="24" spans="1:12" ht="15" customHeight="1">
      <c r="A24" s="100"/>
      <c r="B24" s="101"/>
      <c r="C24" s="116"/>
      <c r="D24" s="116"/>
      <c r="E24" s="116"/>
      <c r="F24" s="116"/>
      <c r="G24" s="117"/>
      <c r="H24" s="102"/>
      <c r="J24" s="122"/>
      <c r="K24" s="122"/>
      <c r="L24" s="122"/>
    </row>
    <row r="25" spans="1:12" s="11" customFormat="1" ht="15" customHeight="1">
      <c r="A25" s="24" t="s">
        <v>673</v>
      </c>
      <c r="B25" s="103">
        <v>40</v>
      </c>
      <c r="C25" s="118">
        <f>C10</f>
        <v>2287542579</v>
      </c>
      <c r="D25" s="118">
        <v>296206</v>
      </c>
      <c r="E25" s="118">
        <f>E10</f>
        <v>13761761019</v>
      </c>
      <c r="F25" s="118">
        <f>F10</f>
        <v>13401319207</v>
      </c>
      <c r="G25" s="118">
        <v>2119809776</v>
      </c>
      <c r="H25" s="104">
        <f>H11</f>
        <v>16982355</v>
      </c>
      <c r="J25" s="121"/>
      <c r="K25" s="121"/>
      <c r="L25" s="121"/>
    </row>
    <row r="26" spans="1:12" s="11" customFormat="1" ht="15" customHeight="1">
      <c r="A26" s="96"/>
      <c r="B26" s="97"/>
      <c r="C26" s="98"/>
      <c r="D26" s="98"/>
      <c r="E26" s="98"/>
      <c r="F26" s="98"/>
      <c r="G26" s="98"/>
      <c r="H26" s="98"/>
      <c r="J26" s="121"/>
      <c r="K26" s="121"/>
      <c r="L26" s="121"/>
    </row>
    <row r="27" spans="1:8" s="11" customFormat="1" ht="15" customHeight="1">
      <c r="A27" s="96"/>
      <c r="B27" s="97"/>
      <c r="C27" s="98"/>
      <c r="D27" s="98"/>
      <c r="E27" s="98"/>
      <c r="F27" s="98"/>
      <c r="G27" s="98"/>
      <c r="H27" s="98"/>
    </row>
    <row r="28" spans="2:8" s="17" customFormat="1" ht="15" customHeight="1">
      <c r="B28" s="16"/>
      <c r="C28" s="82"/>
      <c r="F28" s="152"/>
      <c r="G28" s="152"/>
      <c r="H28" s="152"/>
    </row>
    <row r="29" spans="1:8" s="17" customFormat="1" ht="15" customHeight="1">
      <c r="A29" s="89"/>
      <c r="B29" s="151"/>
      <c r="C29" s="151"/>
      <c r="D29" s="151"/>
      <c r="E29" s="151"/>
      <c r="F29" s="204"/>
      <c r="G29" s="204"/>
      <c r="H29" s="204"/>
    </row>
  </sheetData>
  <sheetProtection/>
  <mergeCells count="12">
    <mergeCell ref="F29:H29"/>
    <mergeCell ref="B29:E29"/>
    <mergeCell ref="F28:H28"/>
    <mergeCell ref="G7:H7"/>
    <mergeCell ref="C7:D7"/>
    <mergeCell ref="A4:H4"/>
    <mergeCell ref="A2:H2"/>
    <mergeCell ref="E7:F7"/>
    <mergeCell ref="A7:A8"/>
    <mergeCell ref="B7:B8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8.7109375" style="9" customWidth="1"/>
    <col min="2" max="2" width="8.7109375" style="9" customWidth="1"/>
    <col min="3" max="8" width="16.7109375" style="9" customWidth="1"/>
    <col min="9" max="16384" width="9.140625" style="9" customWidth="1"/>
  </cols>
  <sheetData>
    <row r="1" s="17" customFormat="1" ht="15">
      <c r="A1" s="8" t="s">
        <v>591</v>
      </c>
    </row>
    <row r="2" s="17" customFormat="1" ht="15">
      <c r="H2" s="16" t="s">
        <v>1</v>
      </c>
    </row>
    <row r="3" spans="1:8" ht="14.25" customHeight="1">
      <c r="A3" s="150" t="s">
        <v>474</v>
      </c>
      <c r="B3" s="150" t="s">
        <v>475</v>
      </c>
      <c r="C3" s="153" t="s">
        <v>221</v>
      </c>
      <c r="D3" s="155"/>
      <c r="E3" s="154"/>
      <c r="F3" s="153" t="s">
        <v>222</v>
      </c>
      <c r="G3" s="155"/>
      <c r="H3" s="154"/>
    </row>
    <row r="4" spans="1:8" ht="42.75">
      <c r="A4" s="150"/>
      <c r="B4" s="150"/>
      <c r="C4" s="23" t="s">
        <v>583</v>
      </c>
      <c r="D4" s="23" t="s">
        <v>584</v>
      </c>
      <c r="E4" s="23" t="s">
        <v>585</v>
      </c>
      <c r="F4" s="23" t="s">
        <v>583</v>
      </c>
      <c r="G4" s="23" t="s">
        <v>584</v>
      </c>
      <c r="H4" s="23" t="s">
        <v>585</v>
      </c>
    </row>
    <row r="5" spans="1:8" s="11" customFormat="1" ht="14.25">
      <c r="A5" s="23">
        <v>1</v>
      </c>
      <c r="B5" s="23">
        <v>2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</row>
    <row r="6" spans="1:8" s="11" customFormat="1" ht="15" customHeight="1">
      <c r="A6" s="47"/>
      <c r="B6" s="56"/>
      <c r="C6" s="4"/>
      <c r="D6" s="4"/>
      <c r="E6" s="4"/>
      <c r="F6" s="4"/>
      <c r="G6" s="4"/>
      <c r="H6" s="4"/>
    </row>
    <row r="7" spans="1:8" ht="15" customHeight="1">
      <c r="A7" s="32" t="s">
        <v>586</v>
      </c>
      <c r="B7" s="57"/>
      <c r="C7" s="5"/>
      <c r="D7" s="5"/>
      <c r="E7" s="5"/>
      <c r="F7" s="5"/>
      <c r="G7" s="5"/>
      <c r="H7" s="5"/>
    </row>
    <row r="8" spans="1:8" ht="15" customHeight="1">
      <c r="A8" s="60"/>
      <c r="B8" s="57"/>
      <c r="C8" s="5"/>
      <c r="D8" s="5"/>
      <c r="E8" s="5"/>
      <c r="F8" s="5"/>
      <c r="G8" s="5"/>
      <c r="H8" s="5"/>
    </row>
    <row r="9" spans="1:8" ht="15" customHeight="1">
      <c r="A9" s="32" t="s">
        <v>587</v>
      </c>
      <c r="B9" s="57"/>
      <c r="C9" s="5"/>
      <c r="D9" s="5"/>
      <c r="E9" s="5"/>
      <c r="F9" s="5"/>
      <c r="G9" s="5"/>
      <c r="H9" s="5"/>
    </row>
    <row r="10" spans="1:8" ht="15" customHeight="1">
      <c r="A10" s="60"/>
      <c r="B10" s="57"/>
      <c r="C10" s="5"/>
      <c r="D10" s="5"/>
      <c r="E10" s="5"/>
      <c r="F10" s="5"/>
      <c r="G10" s="5"/>
      <c r="H10" s="5"/>
    </row>
    <row r="11" spans="1:8" ht="15" customHeight="1">
      <c r="A11" s="32" t="s">
        <v>588</v>
      </c>
      <c r="B11" s="57"/>
      <c r="C11" s="5"/>
      <c r="D11" s="5"/>
      <c r="E11" s="5"/>
      <c r="F11" s="5"/>
      <c r="G11" s="5"/>
      <c r="H11" s="5"/>
    </row>
    <row r="12" spans="1:8" ht="15" customHeight="1">
      <c r="A12" s="48"/>
      <c r="B12" s="58"/>
      <c r="C12" s="7"/>
      <c r="D12" s="7"/>
      <c r="E12" s="7"/>
      <c r="F12" s="7"/>
      <c r="G12" s="7"/>
      <c r="H12" s="7"/>
    </row>
  </sheetData>
  <sheetProtection/>
  <mergeCells count="4">
    <mergeCell ref="C3:E3"/>
    <mergeCell ref="F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9.7109375" style="0" customWidth="1"/>
    <col min="3" max="3" width="18.421875" style="0" customWidth="1"/>
    <col min="4" max="4" width="18.8515625" style="0" customWidth="1"/>
  </cols>
  <sheetData>
    <row r="1" spans="1:4" s="9" customFormat="1" ht="15" customHeight="1">
      <c r="A1" s="8" t="s">
        <v>590</v>
      </c>
      <c r="B1" s="18"/>
      <c r="D1" s="34"/>
    </row>
    <row r="2" spans="1:4" s="9" customFormat="1" ht="15" customHeight="1">
      <c r="A2" s="17"/>
      <c r="B2" s="18"/>
      <c r="D2" s="16" t="s">
        <v>1</v>
      </c>
    </row>
    <row r="3" spans="1:4" s="8" customFormat="1" ht="48.75" customHeight="1">
      <c r="A3" s="23" t="s">
        <v>2</v>
      </c>
      <c r="B3" s="23" t="s">
        <v>298</v>
      </c>
      <c r="C3" s="23" t="s">
        <v>299</v>
      </c>
      <c r="D3" s="23" t="s">
        <v>300</v>
      </c>
    </row>
    <row r="4" spans="1:4" s="8" customFormat="1" ht="15" customHeight="1">
      <c r="A4" s="42">
        <v>1</v>
      </c>
      <c r="B4" s="42">
        <v>2</v>
      </c>
      <c r="C4" s="42">
        <v>3</v>
      </c>
      <c r="D4" s="42">
        <v>4</v>
      </c>
    </row>
    <row r="5" spans="1:4" s="8" customFormat="1" ht="15" customHeight="1">
      <c r="A5" s="106" t="s">
        <v>701</v>
      </c>
      <c r="B5" s="105"/>
      <c r="C5" s="2">
        <f>C6+C13</f>
        <v>14378818679</v>
      </c>
      <c r="D5" s="2">
        <v>9802986517</v>
      </c>
    </row>
    <row r="6" spans="1:4" s="11" customFormat="1" ht="15" customHeight="1">
      <c r="A6" s="37" t="s">
        <v>692</v>
      </c>
      <c r="B6" s="38"/>
      <c r="C6" s="2">
        <f>SUM(C7:C12)</f>
        <v>9412454134</v>
      </c>
      <c r="D6" s="2">
        <v>9414936517</v>
      </c>
    </row>
    <row r="7" spans="1:4" s="9" customFormat="1" ht="15" customHeight="1">
      <c r="A7" s="39" t="s">
        <v>689</v>
      </c>
      <c r="B7" s="3" t="s">
        <v>10</v>
      </c>
      <c r="C7" s="5">
        <v>3674403063</v>
      </c>
      <c r="D7" s="5">
        <v>3109466969</v>
      </c>
    </row>
    <row r="8" spans="1:4" s="9" customFormat="1" ht="15" customHeight="1">
      <c r="A8" s="39" t="s">
        <v>696</v>
      </c>
      <c r="B8" s="3" t="s">
        <v>10</v>
      </c>
      <c r="C8" s="5">
        <v>5139784895</v>
      </c>
      <c r="D8" s="5">
        <v>4758977727</v>
      </c>
    </row>
    <row r="9" spans="1:4" s="9" customFormat="1" ht="15" customHeight="1">
      <c r="A9" s="39" t="s">
        <v>697</v>
      </c>
      <c r="B9" s="3"/>
      <c r="C9" s="5">
        <v>356632539</v>
      </c>
      <c r="D9" s="5">
        <v>49944000</v>
      </c>
    </row>
    <row r="10" spans="1:4" s="9" customFormat="1" ht="15" customHeight="1">
      <c r="A10" s="39" t="s">
        <v>683</v>
      </c>
      <c r="B10" s="3" t="s">
        <v>10</v>
      </c>
      <c r="C10" s="5"/>
      <c r="D10" s="5">
        <v>1496547821</v>
      </c>
    </row>
    <row r="11" spans="1:4" s="9" customFormat="1" ht="15" customHeight="1">
      <c r="A11" s="28" t="s">
        <v>710</v>
      </c>
      <c r="B11" s="3"/>
      <c r="C11" s="5">
        <v>215898182</v>
      </c>
      <c r="D11" s="5"/>
    </row>
    <row r="12" spans="1:4" s="9" customFormat="1" ht="15" customHeight="1">
      <c r="A12" s="39" t="s">
        <v>703</v>
      </c>
      <c r="B12" s="3"/>
      <c r="C12" s="5">
        <v>25735455</v>
      </c>
      <c r="D12" s="5"/>
    </row>
    <row r="13" spans="1:4" s="9" customFormat="1" ht="15" customHeight="1">
      <c r="A13" s="32" t="s">
        <v>700</v>
      </c>
      <c r="B13" s="3"/>
      <c r="C13" s="4">
        <f>C14+C15+C16</f>
        <v>4966364545</v>
      </c>
      <c r="D13" s="4">
        <v>388050000</v>
      </c>
    </row>
    <row r="14" spans="1:4" s="9" customFormat="1" ht="15" customHeight="1">
      <c r="A14" s="39" t="s">
        <v>699</v>
      </c>
      <c r="B14" s="3" t="s">
        <v>10</v>
      </c>
      <c r="C14" s="5">
        <v>590250000</v>
      </c>
      <c r="D14" s="5">
        <v>388050000</v>
      </c>
    </row>
    <row r="15" spans="1:4" s="9" customFormat="1" ht="15" customHeight="1">
      <c r="A15" s="207" t="s">
        <v>744</v>
      </c>
      <c r="B15" s="3" t="s">
        <v>10</v>
      </c>
      <c r="C15" s="5">
        <v>330660000</v>
      </c>
      <c r="D15" s="5"/>
    </row>
    <row r="16" spans="1:4" s="9" customFormat="1" ht="15" customHeight="1">
      <c r="A16" s="207" t="s">
        <v>743</v>
      </c>
      <c r="B16" s="3" t="s">
        <v>10</v>
      </c>
      <c r="C16" s="5">
        <v>4045454545</v>
      </c>
      <c r="D16" s="5"/>
    </row>
    <row r="17" spans="1:4" s="9" customFormat="1" ht="15" customHeight="1">
      <c r="A17" s="77"/>
      <c r="B17" s="3" t="s">
        <v>10</v>
      </c>
      <c r="C17" s="5"/>
      <c r="D17" s="5"/>
    </row>
    <row r="18" spans="1:4" s="9" customFormat="1" ht="15" customHeight="1">
      <c r="A18" s="77"/>
      <c r="B18" s="3" t="s">
        <v>10</v>
      </c>
      <c r="C18" s="5"/>
      <c r="D18" s="5"/>
    </row>
    <row r="19" spans="1:4" s="9" customFormat="1" ht="15" customHeight="1">
      <c r="A19" s="77"/>
      <c r="B19" s="3" t="s">
        <v>10</v>
      </c>
      <c r="C19" s="5"/>
      <c r="D19" s="5"/>
    </row>
    <row r="20" spans="1:4" s="9" customFormat="1" ht="15" customHeight="1">
      <c r="A20" s="48"/>
      <c r="B20" s="6" t="s">
        <v>10</v>
      </c>
      <c r="C20" s="7"/>
      <c r="D20" s="7"/>
    </row>
    <row r="23" ht="12.75">
      <c r="C23" s="86"/>
    </row>
  </sheetData>
  <sheetProtection/>
  <printOptions/>
  <pageMargins left="0.61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4.421875" style="0" customWidth="1"/>
    <col min="2" max="2" width="5.421875" style="0" customWidth="1"/>
    <col min="3" max="3" width="17.7109375" style="0" customWidth="1"/>
  </cols>
  <sheetData>
    <row r="1" spans="1:3" ht="14.25">
      <c r="A1" s="8" t="s">
        <v>682</v>
      </c>
      <c r="B1" s="18"/>
      <c r="C1" s="9"/>
    </row>
    <row r="2" spans="1:3" ht="15">
      <c r="A2" s="35"/>
      <c r="B2" s="36"/>
      <c r="C2" s="16" t="s">
        <v>1</v>
      </c>
    </row>
    <row r="3" spans="1:3" ht="28.5">
      <c r="A3" s="23" t="s">
        <v>2</v>
      </c>
      <c r="B3" s="23" t="s">
        <v>3</v>
      </c>
      <c r="C3" s="23" t="s">
        <v>592</v>
      </c>
    </row>
    <row r="4" spans="1:3" ht="14.25">
      <c r="A4" s="42">
        <v>1</v>
      </c>
      <c r="B4" s="42">
        <v>2</v>
      </c>
      <c r="C4" s="42">
        <v>3</v>
      </c>
    </row>
    <row r="5" spans="1:3" ht="14.25">
      <c r="A5" s="37" t="s">
        <v>593</v>
      </c>
      <c r="B5" s="38"/>
      <c r="C5" s="2"/>
    </row>
    <row r="6" spans="1:3" ht="15">
      <c r="A6" s="39" t="s">
        <v>594</v>
      </c>
      <c r="B6" s="3" t="s">
        <v>10</v>
      </c>
      <c r="C6" s="5"/>
    </row>
    <row r="7" spans="1:3" ht="15">
      <c r="A7" s="39" t="s">
        <v>595</v>
      </c>
      <c r="B7" s="3" t="s">
        <v>10</v>
      </c>
      <c r="C7" s="71"/>
    </row>
    <row r="8" spans="1:3" ht="15">
      <c r="A8" s="28"/>
      <c r="B8" s="3" t="s">
        <v>10</v>
      </c>
      <c r="C8" s="5"/>
    </row>
    <row r="9" spans="1:3" s="61" customFormat="1" ht="14.25">
      <c r="A9" s="32" t="s">
        <v>596</v>
      </c>
      <c r="B9" s="40" t="s">
        <v>10</v>
      </c>
      <c r="C9" s="4"/>
    </row>
    <row r="10" spans="1:3" ht="15">
      <c r="A10" s="39" t="s">
        <v>597</v>
      </c>
      <c r="B10" s="3" t="s">
        <v>10</v>
      </c>
      <c r="C10" s="5"/>
    </row>
    <row r="11" spans="1:3" ht="15">
      <c r="A11" s="39" t="s">
        <v>598</v>
      </c>
      <c r="B11" s="3" t="s">
        <v>10</v>
      </c>
      <c r="C11" s="5"/>
    </row>
    <row r="12" spans="1:3" ht="15">
      <c r="A12" s="39" t="s">
        <v>599</v>
      </c>
      <c r="B12" s="3" t="s">
        <v>10</v>
      </c>
      <c r="C12" s="5"/>
    </row>
    <row r="13" spans="1:3" ht="15">
      <c r="A13" s="39"/>
      <c r="B13" s="3" t="s">
        <v>10</v>
      </c>
      <c r="C13" s="5"/>
    </row>
    <row r="14" spans="1:3" s="61" customFormat="1" ht="14.25">
      <c r="A14" s="32" t="s">
        <v>600</v>
      </c>
      <c r="B14" s="40" t="s">
        <v>10</v>
      </c>
      <c r="C14" s="4"/>
    </row>
    <row r="15" spans="1:3" ht="15">
      <c r="A15" s="39" t="s">
        <v>601</v>
      </c>
      <c r="B15" s="3"/>
      <c r="C15" s="5"/>
    </row>
    <row r="16" spans="1:3" ht="15">
      <c r="A16" s="28"/>
      <c r="B16" s="3"/>
      <c r="C16" s="5"/>
    </row>
    <row r="17" spans="1:3" s="61" customFormat="1" ht="14.25">
      <c r="A17" s="32" t="s">
        <v>602</v>
      </c>
      <c r="B17" s="40"/>
      <c r="C17" s="4"/>
    </row>
    <row r="18" spans="1:3" ht="15">
      <c r="A18" s="39" t="s">
        <v>603</v>
      </c>
      <c r="B18" s="3"/>
      <c r="C18" s="5"/>
    </row>
    <row r="19" spans="1:3" ht="15">
      <c r="A19" s="39" t="s">
        <v>604</v>
      </c>
      <c r="B19" s="3" t="s">
        <v>10</v>
      </c>
      <c r="C19" s="5"/>
    </row>
    <row r="20" spans="1:3" ht="15">
      <c r="A20" s="48"/>
      <c r="B20" s="6" t="s">
        <v>10</v>
      </c>
      <c r="C20" s="7"/>
    </row>
    <row r="22" ht="12.75">
      <c r="C22" s="86"/>
    </row>
  </sheetData>
  <sheetProtection/>
  <printOptions/>
  <pageMargins left="0.5" right="0.25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">
      <selection activeCell="A11" sqref="A11"/>
    </sheetView>
  </sheetViews>
  <sheetFormatPr defaultColWidth="9.140625" defaultRowHeight="12.75"/>
  <cols>
    <col min="1" max="1" width="59.421875" style="17" customWidth="1"/>
    <col min="2" max="2" width="5.7109375" style="18" customWidth="1"/>
    <col min="3" max="3" width="14.140625" style="9" customWidth="1"/>
    <col min="4" max="4" width="14.28125" style="9" customWidth="1"/>
    <col min="5" max="5" width="16.8515625" style="9" bestFit="1" customWidth="1"/>
    <col min="6" max="16384" width="9.140625" style="9" customWidth="1"/>
  </cols>
  <sheetData>
    <row r="1" spans="1:2" s="17" customFormat="1" ht="15">
      <c r="A1" s="8" t="s">
        <v>605</v>
      </c>
      <c r="B1" s="16"/>
    </row>
    <row r="2" spans="2:4" s="17" customFormat="1" ht="15">
      <c r="B2" s="16"/>
      <c r="C2" s="149" t="s">
        <v>1</v>
      </c>
      <c r="D2" s="149"/>
    </row>
    <row r="3" spans="1:4" s="8" customFormat="1" ht="28.5">
      <c r="A3" s="23" t="s">
        <v>220</v>
      </c>
      <c r="B3" s="23" t="s">
        <v>606</v>
      </c>
      <c r="C3" s="23" t="s">
        <v>221</v>
      </c>
      <c r="D3" s="10" t="s">
        <v>222</v>
      </c>
    </row>
    <row r="4" spans="1:4" s="8" customFormat="1" ht="14.25">
      <c r="A4" s="42">
        <v>1</v>
      </c>
      <c r="B4" s="42">
        <v>2</v>
      </c>
      <c r="C4" s="42">
        <v>3</v>
      </c>
      <c r="D4" s="24">
        <v>4</v>
      </c>
    </row>
    <row r="5" spans="1:4" s="11" customFormat="1" ht="15" customHeight="1">
      <c r="A5" s="37" t="s">
        <v>674</v>
      </c>
      <c r="B5" s="38" t="s">
        <v>225</v>
      </c>
      <c r="C5" s="59">
        <f>C7+C14</f>
        <v>1203356738093</v>
      </c>
      <c r="D5" s="59">
        <f>D7+D14</f>
        <v>1118767717956</v>
      </c>
    </row>
    <row r="6" spans="1:5" ht="15" customHeight="1">
      <c r="A6" s="28" t="s">
        <v>543</v>
      </c>
      <c r="B6" s="3" t="s">
        <v>10</v>
      </c>
      <c r="C6" s="5"/>
      <c r="D6" s="5"/>
      <c r="E6" s="79"/>
    </row>
    <row r="7" spans="1:5" s="11" customFormat="1" ht="15" customHeight="1">
      <c r="A7" s="60" t="s">
        <v>607</v>
      </c>
      <c r="B7" s="40" t="s">
        <v>10</v>
      </c>
      <c r="C7" s="45">
        <v>986839729510</v>
      </c>
      <c r="D7" s="45">
        <f>D8</f>
        <v>908328882335</v>
      </c>
      <c r="E7" s="88"/>
    </row>
    <row r="8" spans="1:4" ht="15" customHeight="1">
      <c r="A8" s="39" t="s">
        <v>608</v>
      </c>
      <c r="B8" s="3" t="s">
        <v>10</v>
      </c>
      <c r="C8" s="5">
        <f>C7</f>
        <v>986839729510</v>
      </c>
      <c r="D8" s="5">
        <v>908328882335</v>
      </c>
    </row>
    <row r="9" spans="1:4" ht="15" customHeight="1">
      <c r="A9" s="39" t="s">
        <v>609</v>
      </c>
      <c r="B9" s="3" t="s">
        <v>10</v>
      </c>
      <c r="C9" s="5"/>
      <c r="D9" s="5"/>
    </row>
    <row r="10" spans="1:4" ht="15" customHeight="1">
      <c r="A10" s="39" t="s">
        <v>610</v>
      </c>
      <c r="B10" s="3" t="s">
        <v>10</v>
      </c>
      <c r="C10" s="5"/>
      <c r="D10" s="5"/>
    </row>
    <row r="11" spans="1:4" ht="15" customHeight="1">
      <c r="A11" s="39" t="s">
        <v>611</v>
      </c>
      <c r="B11" s="3" t="s">
        <v>10</v>
      </c>
      <c r="C11" s="5"/>
      <c r="D11" s="5"/>
    </row>
    <row r="12" spans="1:4" ht="15" customHeight="1">
      <c r="A12" s="28" t="s">
        <v>612</v>
      </c>
      <c r="B12" s="3" t="s">
        <v>10</v>
      </c>
      <c r="C12" s="5"/>
      <c r="D12" s="5"/>
    </row>
    <row r="13" spans="1:4" ht="15" customHeight="1">
      <c r="A13" s="28" t="s">
        <v>613</v>
      </c>
      <c r="B13" s="3" t="s">
        <v>10</v>
      </c>
      <c r="C13" s="5"/>
      <c r="D13" s="5"/>
    </row>
    <row r="14" spans="1:5" s="11" customFormat="1" ht="15" customHeight="1">
      <c r="A14" s="60" t="s">
        <v>614</v>
      </c>
      <c r="B14" s="40" t="s">
        <v>10</v>
      </c>
      <c r="C14" s="4">
        <v>216517008583</v>
      </c>
      <c r="D14" s="4">
        <v>210438835621</v>
      </c>
      <c r="E14" s="88"/>
    </row>
    <row r="15" spans="1:4" ht="15" customHeight="1">
      <c r="A15" s="39" t="s">
        <v>615</v>
      </c>
      <c r="B15" s="3" t="s">
        <v>10</v>
      </c>
      <c r="C15" s="119"/>
      <c r="D15" s="119"/>
    </row>
    <row r="16" spans="1:4" ht="15" customHeight="1">
      <c r="A16" s="39" t="s">
        <v>616</v>
      </c>
      <c r="B16" s="3" t="s">
        <v>10</v>
      </c>
      <c r="C16" s="5">
        <v>214658526838</v>
      </c>
      <c r="D16" s="5">
        <v>208361987319</v>
      </c>
    </row>
    <row r="17" spans="1:6" ht="15" customHeight="1">
      <c r="A17" s="28" t="s">
        <v>612</v>
      </c>
      <c r="B17" s="3" t="s">
        <v>10</v>
      </c>
      <c r="C17" s="5">
        <v>212066943677</v>
      </c>
      <c r="D17" s="5">
        <v>205959886532</v>
      </c>
      <c r="E17" s="79"/>
      <c r="F17" s="79"/>
    </row>
    <row r="18" spans="1:4" ht="15" customHeight="1">
      <c r="A18" s="28" t="s">
        <v>613</v>
      </c>
      <c r="B18" s="3" t="s">
        <v>10</v>
      </c>
      <c r="C18" s="5">
        <v>2591583161</v>
      </c>
      <c r="D18" s="5">
        <v>2402100787</v>
      </c>
    </row>
    <row r="19" spans="1:4" s="11" customFormat="1" ht="15" customHeight="1">
      <c r="A19" s="60" t="s">
        <v>617</v>
      </c>
      <c r="B19" s="40" t="s">
        <v>10</v>
      </c>
      <c r="C19" s="4"/>
      <c r="D19" s="4"/>
    </row>
    <row r="20" spans="1:4" ht="15" customHeight="1">
      <c r="A20" s="39" t="s">
        <v>618</v>
      </c>
      <c r="B20" s="3" t="s">
        <v>10</v>
      </c>
      <c r="C20" s="5"/>
      <c r="D20" s="5"/>
    </row>
    <row r="21" spans="1:4" ht="15" customHeight="1">
      <c r="A21" s="39" t="s">
        <v>688</v>
      </c>
      <c r="B21" s="3" t="s">
        <v>10</v>
      </c>
      <c r="C21" s="5"/>
      <c r="D21" s="5"/>
    </row>
    <row r="22" spans="1:4" s="11" customFormat="1" ht="15" customHeight="1">
      <c r="A22" s="32" t="s">
        <v>675</v>
      </c>
      <c r="B22" s="40" t="s">
        <v>228</v>
      </c>
      <c r="C22" s="4"/>
      <c r="D22" s="4"/>
    </row>
    <row r="23" spans="1:4" ht="15" customHeight="1">
      <c r="A23" s="39" t="s">
        <v>619</v>
      </c>
      <c r="B23" s="3" t="s">
        <v>10</v>
      </c>
      <c r="C23" s="5"/>
      <c r="D23" s="5"/>
    </row>
    <row r="24" spans="1:4" ht="15" customHeight="1">
      <c r="A24" s="39" t="s">
        <v>620</v>
      </c>
      <c r="B24" s="3" t="s">
        <v>10</v>
      </c>
      <c r="C24" s="5"/>
      <c r="D24" s="5"/>
    </row>
    <row r="25" spans="1:4" ht="15" customHeight="1">
      <c r="A25" s="39" t="s">
        <v>621</v>
      </c>
      <c r="B25" s="3" t="s">
        <v>10</v>
      </c>
      <c r="C25" s="5"/>
      <c r="D25" s="5"/>
    </row>
    <row r="26" spans="1:4" ht="15" customHeight="1">
      <c r="A26" s="39" t="s">
        <v>622</v>
      </c>
      <c r="B26" s="3" t="s">
        <v>10</v>
      </c>
      <c r="C26" s="5"/>
      <c r="D26" s="5"/>
    </row>
    <row r="27" spans="1:4" ht="15" customHeight="1">
      <c r="A27" s="39" t="s">
        <v>342</v>
      </c>
      <c r="B27" s="3" t="s">
        <v>10</v>
      </c>
      <c r="C27" s="5"/>
      <c r="D27" s="5"/>
    </row>
    <row r="28" spans="1:4" ht="15" customHeight="1">
      <c r="A28" s="39" t="s">
        <v>623</v>
      </c>
      <c r="B28" s="3" t="s">
        <v>10</v>
      </c>
      <c r="C28" s="5"/>
      <c r="D28" s="5"/>
    </row>
    <row r="29" spans="1:4" s="11" customFormat="1" ht="15" customHeight="1">
      <c r="A29" s="32" t="s">
        <v>676</v>
      </c>
      <c r="B29" s="40" t="s">
        <v>230</v>
      </c>
      <c r="C29" s="45">
        <f>C31+C32</f>
        <v>1203356738093</v>
      </c>
      <c r="D29" s="45">
        <f>D31+D32</f>
        <v>1118767717956</v>
      </c>
    </row>
    <row r="30" spans="1:5" ht="15" customHeight="1">
      <c r="A30" s="28" t="s">
        <v>543</v>
      </c>
      <c r="B30" s="3" t="s">
        <v>10</v>
      </c>
      <c r="C30" s="5"/>
      <c r="D30" s="5"/>
      <c r="E30" s="79"/>
    </row>
    <row r="31" spans="1:5" ht="15" customHeight="1">
      <c r="A31" s="39" t="s">
        <v>624</v>
      </c>
      <c r="B31" s="3"/>
      <c r="C31" s="5">
        <f>C7</f>
        <v>986839729510</v>
      </c>
      <c r="D31" s="5">
        <v>908328882335</v>
      </c>
      <c r="E31" s="79"/>
    </row>
    <row r="32" spans="1:5" ht="15" customHeight="1">
      <c r="A32" s="39" t="s">
        <v>625</v>
      </c>
      <c r="B32" s="3" t="s">
        <v>10</v>
      </c>
      <c r="C32" s="5">
        <f>C14</f>
        <v>216517008583</v>
      </c>
      <c r="D32" s="5">
        <v>210438835621</v>
      </c>
      <c r="E32" s="79"/>
    </row>
    <row r="33" spans="1:4" s="11" customFormat="1" ht="15" customHeight="1">
      <c r="A33" s="32" t="s">
        <v>677</v>
      </c>
      <c r="B33" s="40" t="s">
        <v>233</v>
      </c>
      <c r="C33" s="45">
        <f>C34+C36</f>
        <v>1165617753214</v>
      </c>
      <c r="D33" s="45">
        <v>1079701782967</v>
      </c>
    </row>
    <row r="34" spans="1:4" ht="15" customHeight="1">
      <c r="A34" s="39" t="s">
        <v>626</v>
      </c>
      <c r="B34" s="3" t="s">
        <v>10</v>
      </c>
      <c r="C34" s="5">
        <v>968931993503</v>
      </c>
      <c r="D34" s="5">
        <v>888558734957</v>
      </c>
    </row>
    <row r="35" spans="1:5" ht="15" customHeight="1">
      <c r="A35" s="39" t="s">
        <v>627</v>
      </c>
      <c r="B35" s="3" t="s">
        <v>10</v>
      </c>
      <c r="D35" s="5"/>
      <c r="E35" s="79"/>
    </row>
    <row r="36" spans="1:5" ht="15" customHeight="1">
      <c r="A36" s="39" t="s">
        <v>628</v>
      </c>
      <c r="B36" s="3" t="s">
        <v>10</v>
      </c>
      <c r="C36" s="5">
        <v>196685759711</v>
      </c>
      <c r="D36" s="5">
        <f>D33-D34</f>
        <v>191143048010</v>
      </c>
      <c r="E36" s="79"/>
    </row>
    <row r="37" spans="1:5" ht="15" customHeight="1">
      <c r="A37" s="39" t="s">
        <v>629</v>
      </c>
      <c r="B37" s="3" t="s">
        <v>10</v>
      </c>
      <c r="C37" s="5"/>
      <c r="D37" s="5"/>
      <c r="E37" s="79"/>
    </row>
    <row r="38" spans="1:4" ht="15" customHeight="1">
      <c r="A38" s="39" t="s">
        <v>630</v>
      </c>
      <c r="B38" s="3" t="s">
        <v>10</v>
      </c>
      <c r="C38" s="5"/>
      <c r="D38" s="5"/>
    </row>
    <row r="39" spans="1:4" ht="15" customHeight="1">
      <c r="A39" s="39" t="s">
        <v>631</v>
      </c>
      <c r="B39" s="3" t="s">
        <v>10</v>
      </c>
      <c r="C39" s="5"/>
      <c r="D39" s="5"/>
    </row>
    <row r="40" spans="1:4" ht="15" customHeight="1">
      <c r="A40" s="39" t="s">
        <v>632</v>
      </c>
      <c r="B40" s="3" t="s">
        <v>10</v>
      </c>
      <c r="C40" s="5"/>
      <c r="D40" s="5"/>
    </row>
    <row r="41" spans="1:4" ht="15" customHeight="1">
      <c r="A41" s="39" t="s">
        <v>633</v>
      </c>
      <c r="B41" s="3" t="s">
        <v>10</v>
      </c>
      <c r="C41" s="5"/>
      <c r="D41" s="5"/>
    </row>
    <row r="42" spans="1:4" s="11" customFormat="1" ht="15" customHeight="1">
      <c r="A42" s="32" t="s">
        <v>678</v>
      </c>
      <c r="B42" s="40" t="s">
        <v>237</v>
      </c>
      <c r="C42" s="4">
        <f>C43+C45</f>
        <v>787555149</v>
      </c>
      <c r="D42" s="4">
        <f>D43+D45</f>
        <v>1903480011</v>
      </c>
    </row>
    <row r="43" spans="1:5" ht="15" customHeight="1">
      <c r="A43" s="39" t="s">
        <v>634</v>
      </c>
      <c r="B43" s="3" t="s">
        <v>10</v>
      </c>
      <c r="C43" s="5">
        <v>486503649</v>
      </c>
      <c r="D43" s="4">
        <v>1475551911</v>
      </c>
      <c r="E43" s="79"/>
    </row>
    <row r="44" spans="1:4" ht="15" customHeight="1">
      <c r="A44" s="39" t="s">
        <v>635</v>
      </c>
      <c r="B44" s="3" t="s">
        <v>10</v>
      </c>
      <c r="C44" s="5"/>
      <c r="D44" s="5"/>
    </row>
    <row r="45" spans="1:4" ht="15" customHeight="1">
      <c r="A45" s="39" t="s">
        <v>636</v>
      </c>
      <c r="B45" s="3" t="s">
        <v>10</v>
      </c>
      <c r="C45" s="90">
        <v>301051500</v>
      </c>
      <c r="D45" s="90">
        <v>427928100</v>
      </c>
    </row>
    <row r="46" spans="1:4" ht="15" customHeight="1">
      <c r="A46" s="39" t="s">
        <v>637</v>
      </c>
      <c r="B46" s="3" t="s">
        <v>10</v>
      </c>
      <c r="C46" s="5"/>
      <c r="D46" s="5"/>
    </row>
    <row r="47" spans="1:4" ht="15" customHeight="1">
      <c r="A47" s="39" t="s">
        <v>638</v>
      </c>
      <c r="B47" s="3" t="s">
        <v>10</v>
      </c>
      <c r="C47" s="5"/>
      <c r="D47" s="5"/>
    </row>
    <row r="48" spans="1:4" ht="15" customHeight="1">
      <c r="A48" s="39" t="s">
        <v>639</v>
      </c>
      <c r="B48" s="3" t="s">
        <v>10</v>
      </c>
      <c r="C48" s="5"/>
      <c r="D48" s="5"/>
    </row>
    <row r="49" spans="1:4" ht="15" customHeight="1">
      <c r="A49" s="39" t="s">
        <v>640</v>
      </c>
      <c r="B49" s="3" t="s">
        <v>10</v>
      </c>
      <c r="C49" s="5"/>
      <c r="D49" s="5"/>
    </row>
    <row r="50" spans="1:4" ht="15" customHeight="1">
      <c r="A50" s="39" t="s">
        <v>641</v>
      </c>
      <c r="B50" s="3" t="s">
        <v>10</v>
      </c>
      <c r="C50" s="5"/>
      <c r="D50" s="5"/>
    </row>
    <row r="51" spans="1:4" s="11" customFormat="1" ht="15" customHeight="1">
      <c r="A51" s="32" t="s">
        <v>679</v>
      </c>
      <c r="B51" s="40" t="s">
        <v>240</v>
      </c>
      <c r="C51" s="4">
        <v>-133807398</v>
      </c>
      <c r="D51" s="4">
        <f>D52+D58+D59</f>
        <v>4428677095</v>
      </c>
    </row>
    <row r="52" spans="1:4" ht="15" customHeight="1">
      <c r="A52" s="39" t="s">
        <v>642</v>
      </c>
      <c r="B52" s="3" t="s">
        <v>10</v>
      </c>
      <c r="C52" s="90">
        <v>160123333</v>
      </c>
      <c r="D52" s="90">
        <v>82950000</v>
      </c>
    </row>
    <row r="53" spans="1:4" ht="15" customHeight="1">
      <c r="A53" s="39" t="s">
        <v>643</v>
      </c>
      <c r="B53" s="3" t="s">
        <v>10</v>
      </c>
      <c r="C53" s="5"/>
      <c r="D53" s="5"/>
    </row>
    <row r="54" spans="1:4" ht="15" customHeight="1">
      <c r="A54" s="39" t="s">
        <v>644</v>
      </c>
      <c r="B54" s="3" t="s">
        <v>10</v>
      </c>
      <c r="D54" s="5"/>
    </row>
    <row r="55" spans="1:4" ht="15" customHeight="1">
      <c r="A55" s="39" t="s">
        <v>645</v>
      </c>
      <c r="B55" s="3" t="s">
        <v>10</v>
      </c>
      <c r="C55" s="5"/>
      <c r="D55" s="5"/>
    </row>
    <row r="56" spans="1:4" ht="15" customHeight="1">
      <c r="A56" s="39" t="s">
        <v>646</v>
      </c>
      <c r="B56" s="3" t="s">
        <v>10</v>
      </c>
      <c r="C56" s="5"/>
      <c r="D56" s="5"/>
    </row>
    <row r="57" spans="1:4" ht="15" customHeight="1">
      <c r="A57" s="39" t="s">
        <v>647</v>
      </c>
      <c r="B57" s="3" t="s">
        <v>10</v>
      </c>
      <c r="C57" s="5"/>
      <c r="D57" s="5"/>
    </row>
    <row r="58" spans="1:4" ht="15" customHeight="1">
      <c r="A58" s="39" t="s">
        <v>648</v>
      </c>
      <c r="B58" s="3" t="s">
        <v>10</v>
      </c>
      <c r="C58" s="5">
        <f>C51-C52-C59</f>
        <v>-735581400</v>
      </c>
      <c r="D58" s="5">
        <v>4281080429</v>
      </c>
    </row>
    <row r="59" spans="1:4" ht="15" customHeight="1">
      <c r="A59" s="39" t="s">
        <v>649</v>
      </c>
      <c r="B59" s="3" t="s">
        <v>10</v>
      </c>
      <c r="C59" s="90">
        <v>441650669</v>
      </c>
      <c r="D59" s="90">
        <v>64646666</v>
      </c>
    </row>
    <row r="60" spans="1:4" s="11" customFormat="1" ht="15" customHeight="1">
      <c r="A60" s="32" t="s">
        <v>680</v>
      </c>
      <c r="B60" s="40" t="s">
        <v>260</v>
      </c>
      <c r="C60" s="4">
        <f>C61+C62</f>
        <v>3560320232</v>
      </c>
      <c r="D60" s="4">
        <f>D61+D62</f>
        <v>3930528889</v>
      </c>
    </row>
    <row r="61" spans="1:4" ht="15" customHeight="1">
      <c r="A61" s="39" t="s">
        <v>650</v>
      </c>
      <c r="B61" s="3" t="s">
        <v>10</v>
      </c>
      <c r="C61" s="5">
        <v>3700765686</v>
      </c>
      <c r="D61" s="5">
        <v>3585866998</v>
      </c>
    </row>
    <row r="62" spans="1:4" ht="15" customHeight="1">
      <c r="A62" s="39" t="s">
        <v>651</v>
      </c>
      <c r="B62" s="3" t="s">
        <v>10</v>
      </c>
      <c r="C62" s="5">
        <v>-140445454</v>
      </c>
      <c r="D62" s="5">
        <v>344661891</v>
      </c>
    </row>
    <row r="63" spans="1:4" s="11" customFormat="1" ht="15" customHeight="1">
      <c r="A63" s="32" t="s">
        <v>681</v>
      </c>
      <c r="B63" s="40" t="s">
        <v>263</v>
      </c>
      <c r="C63" s="4"/>
      <c r="D63" s="4"/>
    </row>
    <row r="64" spans="1:4" ht="15" customHeight="1">
      <c r="A64" s="39" t="s">
        <v>652</v>
      </c>
      <c r="B64" s="3" t="s">
        <v>10</v>
      </c>
      <c r="C64" s="5"/>
      <c r="D64" s="5"/>
    </row>
    <row r="65" spans="1:4" ht="15" customHeight="1">
      <c r="A65" s="39" t="s">
        <v>653</v>
      </c>
      <c r="B65" s="3" t="s">
        <v>10</v>
      </c>
      <c r="C65" s="5"/>
      <c r="D65" s="5"/>
    </row>
    <row r="66" spans="1:4" ht="15" customHeight="1">
      <c r="A66" s="39" t="s">
        <v>654</v>
      </c>
      <c r="B66" s="3" t="s">
        <v>10</v>
      </c>
      <c r="C66" s="5"/>
      <c r="D66" s="5"/>
    </row>
    <row r="67" spans="1:4" ht="15" customHeight="1">
      <c r="A67" s="39" t="s">
        <v>656</v>
      </c>
      <c r="B67" s="3" t="s">
        <v>10</v>
      </c>
      <c r="C67" s="5"/>
      <c r="D67" s="5"/>
    </row>
    <row r="68" spans="1:4" ht="15" customHeight="1">
      <c r="A68" s="48" t="s">
        <v>655</v>
      </c>
      <c r="B68" s="6" t="s">
        <v>10</v>
      </c>
      <c r="C68" s="7"/>
      <c r="D68" s="7"/>
    </row>
    <row r="70" spans="1:4" ht="15">
      <c r="A70" s="16"/>
      <c r="B70" s="16"/>
      <c r="C70" s="16"/>
      <c r="D70" s="62"/>
    </row>
    <row r="71" spans="1:4" ht="15">
      <c r="A71" s="134"/>
      <c r="B71" s="16"/>
      <c r="C71" s="139"/>
      <c r="D71" s="139"/>
    </row>
    <row r="72" spans="1:4" ht="15">
      <c r="A72" s="16"/>
      <c r="B72" s="16"/>
      <c r="C72" s="16"/>
      <c r="D72" s="62"/>
    </row>
    <row r="73" spans="1:4" ht="15">
      <c r="A73" s="16"/>
      <c r="B73" s="16"/>
      <c r="C73" s="16"/>
      <c r="D73" s="62"/>
    </row>
    <row r="74" spans="1:4" ht="15">
      <c r="A74" s="156"/>
      <c r="B74" s="156"/>
      <c r="C74" s="156"/>
      <c r="D74" s="63"/>
    </row>
  </sheetData>
  <sheetProtection/>
  <mergeCells count="3">
    <mergeCell ref="A74:C74"/>
    <mergeCell ref="C2:D2"/>
    <mergeCell ref="C71:D71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A7"/>
    </sheetView>
  </sheetViews>
  <sheetFormatPr defaultColWidth="9.140625" defaultRowHeight="12.75"/>
  <cols>
    <col min="1" max="1" width="55.57421875" style="9" customWidth="1"/>
    <col min="2" max="2" width="6.140625" style="9" customWidth="1"/>
    <col min="3" max="3" width="7.7109375" style="9" customWidth="1"/>
    <col min="4" max="4" width="16.8515625" style="9" customWidth="1"/>
    <col min="5" max="5" width="16.421875" style="9" customWidth="1"/>
    <col min="6" max="6" width="16.57421875" style="9" customWidth="1"/>
    <col min="7" max="7" width="17.28125" style="9" customWidth="1"/>
    <col min="8" max="16384" width="9.140625" style="9" customWidth="1"/>
  </cols>
  <sheetData>
    <row r="1" spans="1:7" ht="15">
      <c r="A1" s="91" t="s">
        <v>704</v>
      </c>
      <c r="B1" s="165"/>
      <c r="F1" s="167"/>
      <c r="G1" s="16" t="s">
        <v>293</v>
      </c>
    </row>
    <row r="2" spans="1:2" ht="12.75">
      <c r="A2" s="166" t="s">
        <v>712</v>
      </c>
      <c r="B2" s="166"/>
    </row>
    <row r="3" ht="12.75">
      <c r="A3" s="124"/>
    </row>
    <row r="4" ht="12.75">
      <c r="A4" s="124"/>
    </row>
    <row r="5" ht="12.75">
      <c r="A5" s="124"/>
    </row>
    <row r="6" ht="12.75">
      <c r="A6" s="124"/>
    </row>
    <row r="7" ht="12.75"/>
    <row r="8" spans="1:7" ht="18.75">
      <c r="A8" s="136" t="s">
        <v>219</v>
      </c>
      <c r="B8" s="136"/>
      <c r="C8" s="136"/>
      <c r="D8" s="136"/>
      <c r="E8" s="136"/>
      <c r="F8" s="136"/>
      <c r="G8" s="136"/>
    </row>
    <row r="9" spans="1:7" ht="15.75">
      <c r="A9" s="137" t="s">
        <v>706</v>
      </c>
      <c r="B9" s="137"/>
      <c r="C9" s="137"/>
      <c r="D9" s="137"/>
      <c r="E9" s="137"/>
      <c r="F9" s="137"/>
      <c r="G9" s="137"/>
    </row>
    <row r="10" spans="1:7" ht="15">
      <c r="A10" s="1"/>
      <c r="B10" s="1"/>
      <c r="C10" s="1"/>
      <c r="D10" s="1"/>
      <c r="E10" s="1"/>
      <c r="F10" s="1"/>
      <c r="G10" s="16" t="s">
        <v>1</v>
      </c>
    </row>
    <row r="11" spans="1:11" s="11" customFormat="1" ht="34.5" customHeight="1">
      <c r="A11" s="142" t="s">
        <v>220</v>
      </c>
      <c r="B11" s="142" t="s">
        <v>3</v>
      </c>
      <c r="C11" s="142" t="s">
        <v>4</v>
      </c>
      <c r="D11" s="140" t="s">
        <v>711</v>
      </c>
      <c r="E11" s="141"/>
      <c r="F11" s="140" t="s">
        <v>698</v>
      </c>
      <c r="G11" s="141"/>
      <c r="H11" s="138"/>
      <c r="I11" s="138"/>
      <c r="J11" s="138"/>
      <c r="K11" s="138"/>
    </row>
    <row r="12" spans="1:11" s="11" customFormat="1" ht="18.75" customHeight="1">
      <c r="A12" s="143"/>
      <c r="B12" s="143"/>
      <c r="C12" s="143"/>
      <c r="D12" s="10" t="s">
        <v>221</v>
      </c>
      <c r="E12" s="10" t="s">
        <v>222</v>
      </c>
      <c r="F12" s="10" t="s">
        <v>221</v>
      </c>
      <c r="G12" s="10" t="s">
        <v>222</v>
      </c>
      <c r="H12" s="157"/>
      <c r="I12" s="157"/>
      <c r="J12" s="157"/>
      <c r="K12" s="157"/>
    </row>
    <row r="13" spans="1:11" s="11" customFormat="1" ht="14.25">
      <c r="A13" s="10">
        <v>1</v>
      </c>
      <c r="B13" s="10">
        <v>2</v>
      </c>
      <c r="C13" s="10">
        <v>3</v>
      </c>
      <c r="D13" s="10"/>
      <c r="E13" s="10">
        <v>4</v>
      </c>
      <c r="F13" s="10"/>
      <c r="G13" s="10">
        <v>5</v>
      </c>
      <c r="H13" s="158"/>
      <c r="I13" s="158"/>
      <c r="J13" s="158"/>
      <c r="K13" s="158"/>
    </row>
    <row r="14" spans="1:11" ht="15" customHeight="1">
      <c r="A14" s="12" t="s">
        <v>223</v>
      </c>
      <c r="B14" s="93" t="s">
        <v>224</v>
      </c>
      <c r="C14" s="93" t="s">
        <v>225</v>
      </c>
      <c r="D14" s="160">
        <v>324403604651</v>
      </c>
      <c r="E14" s="160">
        <v>309696097635</v>
      </c>
      <c r="F14" s="160">
        <v>1203356738093</v>
      </c>
      <c r="G14" s="160">
        <v>1118767717956</v>
      </c>
      <c r="H14" s="159"/>
      <c r="I14" s="1"/>
      <c r="J14" s="1"/>
      <c r="K14" s="1"/>
    </row>
    <row r="15" spans="1:7" ht="15" customHeight="1">
      <c r="A15" s="13" t="s">
        <v>226</v>
      </c>
      <c r="B15" s="94" t="s">
        <v>227</v>
      </c>
      <c r="C15" s="94" t="s">
        <v>228</v>
      </c>
      <c r="D15" s="161"/>
      <c r="E15" s="161"/>
      <c r="F15" s="161"/>
      <c r="G15" s="161"/>
    </row>
    <row r="16" spans="1:7" ht="15" customHeight="1">
      <c r="A16" s="14" t="s">
        <v>276</v>
      </c>
      <c r="B16" s="94" t="s">
        <v>229</v>
      </c>
      <c r="C16" s="94" t="s">
        <v>230</v>
      </c>
      <c r="D16" s="161">
        <v>324403604651</v>
      </c>
      <c r="E16" s="161">
        <v>309696097635</v>
      </c>
      <c r="F16" s="161">
        <f>F14</f>
        <v>1203356738093</v>
      </c>
      <c r="G16" s="161">
        <v>1118767717956</v>
      </c>
    </row>
    <row r="17" spans="1:7" ht="15" customHeight="1">
      <c r="A17" s="13" t="s">
        <v>231</v>
      </c>
      <c r="B17" s="94" t="s">
        <v>232</v>
      </c>
      <c r="C17" s="94" t="s">
        <v>233</v>
      </c>
      <c r="D17" s="161">
        <v>312408689381</v>
      </c>
      <c r="E17" s="161">
        <v>298543553583</v>
      </c>
      <c r="F17" s="161">
        <v>1165617753214</v>
      </c>
      <c r="G17" s="161">
        <v>1079701782967</v>
      </c>
    </row>
    <row r="18" spans="1:7" ht="15" customHeight="1">
      <c r="A18" s="14" t="s">
        <v>277</v>
      </c>
      <c r="B18" s="94" t="s">
        <v>234</v>
      </c>
      <c r="C18" s="94" t="s">
        <v>10</v>
      </c>
      <c r="D18" s="162">
        <f>D16-D17</f>
        <v>11994915270</v>
      </c>
      <c r="E18" s="162">
        <f>E16-E17</f>
        <v>11152544052</v>
      </c>
      <c r="F18" s="162">
        <f>F16-F17</f>
        <v>37738984879</v>
      </c>
      <c r="G18" s="162">
        <f>G16-G17</f>
        <v>39065934989</v>
      </c>
    </row>
    <row r="19" spans="1:7" ht="15" customHeight="1">
      <c r="A19" s="13" t="s">
        <v>235</v>
      </c>
      <c r="B19" s="94" t="s">
        <v>236</v>
      </c>
      <c r="C19" s="94" t="s">
        <v>237</v>
      </c>
      <c r="D19" s="161">
        <v>91134794</v>
      </c>
      <c r="E19" s="161">
        <v>213035033</v>
      </c>
      <c r="F19" s="161">
        <v>787555149</v>
      </c>
      <c r="G19" s="161">
        <v>1903480011</v>
      </c>
    </row>
    <row r="20" spans="1:7" ht="15" customHeight="1">
      <c r="A20" s="13" t="s">
        <v>238</v>
      </c>
      <c r="B20" s="94" t="s">
        <v>239</v>
      </c>
      <c r="C20" s="94" t="s">
        <v>240</v>
      </c>
      <c r="D20" s="161">
        <v>227434000</v>
      </c>
      <c r="E20" s="161">
        <v>4020363426</v>
      </c>
      <c r="F20" s="161">
        <v>-133807398</v>
      </c>
      <c r="G20" s="161">
        <v>4428677095</v>
      </c>
    </row>
    <row r="21" spans="1:7" ht="15" customHeight="1">
      <c r="A21" s="13" t="s">
        <v>241</v>
      </c>
      <c r="B21" s="94" t="s">
        <v>242</v>
      </c>
      <c r="C21" s="94" t="s">
        <v>10</v>
      </c>
      <c r="D21" s="163">
        <v>32240000</v>
      </c>
      <c r="E21" s="163">
        <v>1200000</v>
      </c>
      <c r="F21" s="161">
        <v>160123333</v>
      </c>
      <c r="G21" s="161">
        <v>82950000</v>
      </c>
    </row>
    <row r="22" spans="1:7" ht="15" customHeight="1">
      <c r="A22" s="13" t="s">
        <v>243</v>
      </c>
      <c r="B22" s="94" t="s">
        <v>244</v>
      </c>
      <c r="C22" s="94" t="s">
        <v>10</v>
      </c>
      <c r="D22" s="161">
        <v>5065530750</v>
      </c>
      <c r="E22" s="161">
        <v>3280338849</v>
      </c>
      <c r="F22" s="161">
        <v>15972613254</v>
      </c>
      <c r="G22" s="161">
        <v>14621948373</v>
      </c>
    </row>
    <row r="23" spans="1:7" ht="15" customHeight="1">
      <c r="A23" s="13" t="s">
        <v>245</v>
      </c>
      <c r="B23" s="94" t="s">
        <v>246</v>
      </c>
      <c r="C23" s="94" t="s">
        <v>10</v>
      </c>
      <c r="D23" s="161">
        <v>3548529312</v>
      </c>
      <c r="E23" s="161">
        <v>1644338606</v>
      </c>
      <c r="F23" s="161">
        <v>8979885687</v>
      </c>
      <c r="G23" s="161">
        <v>7434443690</v>
      </c>
    </row>
    <row r="24" spans="1:8" ht="15" customHeight="1">
      <c r="A24" s="14" t="s">
        <v>247</v>
      </c>
      <c r="B24" s="94" t="s">
        <v>248</v>
      </c>
      <c r="C24" s="94" t="s">
        <v>10</v>
      </c>
      <c r="D24" s="162">
        <f>D18+D19-D20-D22-D23</f>
        <v>3244556002</v>
      </c>
      <c r="E24" s="162">
        <f>E18+E19-E20-E22-E23</f>
        <v>2420538204</v>
      </c>
      <c r="F24" s="162">
        <f>F18+F19-F20-F22-F23</f>
        <v>13707848485</v>
      </c>
      <c r="G24" s="162">
        <f>G18+G19-G20-G22-G23</f>
        <v>14484345842</v>
      </c>
      <c r="H24" s="132"/>
    </row>
    <row r="25" spans="1:7" ht="15" customHeight="1">
      <c r="A25" s="13" t="s">
        <v>249</v>
      </c>
      <c r="B25" s="94" t="s">
        <v>250</v>
      </c>
      <c r="C25" s="94" t="s">
        <v>10</v>
      </c>
      <c r="D25" s="161">
        <v>25295760</v>
      </c>
      <c r="E25" s="161">
        <v>9338</v>
      </c>
      <c r="F25" s="161">
        <v>1389841215</v>
      </c>
      <c r="G25" s="161">
        <v>1502960445</v>
      </c>
    </row>
    <row r="26" spans="1:7" ht="15" customHeight="1">
      <c r="A26" s="13" t="s">
        <v>251</v>
      </c>
      <c r="B26" s="94" t="s">
        <v>252</v>
      </c>
      <c r="C26" s="94" t="s">
        <v>10</v>
      </c>
      <c r="D26" s="161">
        <v>46250000</v>
      </c>
      <c r="E26" s="161"/>
      <c r="F26" s="161">
        <v>589263343</v>
      </c>
      <c r="G26" s="161">
        <v>17646048</v>
      </c>
    </row>
    <row r="27" spans="1:7" ht="15" customHeight="1">
      <c r="A27" s="13" t="s">
        <v>253</v>
      </c>
      <c r="B27" s="94" t="s">
        <v>254</v>
      </c>
      <c r="C27" s="94" t="s">
        <v>10</v>
      </c>
      <c r="D27" s="162">
        <f>D25-D26</f>
        <v>-20954240</v>
      </c>
      <c r="E27" s="162">
        <f>E25-E26</f>
        <v>9338</v>
      </c>
      <c r="F27" s="162">
        <f>F25-F26</f>
        <v>800577872</v>
      </c>
      <c r="G27" s="162">
        <f>G25-G26</f>
        <v>1485314397</v>
      </c>
    </row>
    <row r="28" spans="1:7" ht="15" customHeight="1">
      <c r="A28" s="13" t="s">
        <v>255</v>
      </c>
      <c r="B28" s="94">
        <v>45</v>
      </c>
      <c r="C28" s="94"/>
      <c r="D28" s="161"/>
      <c r="E28" s="161"/>
      <c r="F28" s="161"/>
      <c r="G28" s="161"/>
    </row>
    <row r="29" spans="1:7" ht="15" customHeight="1">
      <c r="A29" s="14" t="s">
        <v>256</v>
      </c>
      <c r="B29" s="94" t="s">
        <v>257</v>
      </c>
      <c r="C29" s="94" t="s">
        <v>10</v>
      </c>
      <c r="D29" s="162">
        <f>D24+D27+D28</f>
        <v>3223601762</v>
      </c>
      <c r="E29" s="162">
        <f>E24+E27</f>
        <v>2420547542</v>
      </c>
      <c r="F29" s="162">
        <f>F24+F27</f>
        <v>14508426357</v>
      </c>
      <c r="G29" s="162">
        <f>G24+G27+G28</f>
        <v>15969660239</v>
      </c>
    </row>
    <row r="30" spans="1:7" ht="15" customHeight="1">
      <c r="A30" s="13" t="s">
        <v>258</v>
      </c>
      <c r="B30" s="94" t="s">
        <v>259</v>
      </c>
      <c r="C30" s="94" t="s">
        <v>260</v>
      </c>
      <c r="D30" s="161">
        <v>904292190</v>
      </c>
      <c r="E30" s="161">
        <v>646556635</v>
      </c>
      <c r="F30" s="161">
        <v>3560320232</v>
      </c>
      <c r="G30" s="161">
        <v>3930528889</v>
      </c>
    </row>
    <row r="31" spans="1:7" ht="15" customHeight="1">
      <c r="A31" s="13" t="s">
        <v>261</v>
      </c>
      <c r="B31" s="94" t="s">
        <v>262</v>
      </c>
      <c r="C31" s="94" t="s">
        <v>263</v>
      </c>
      <c r="D31" s="162"/>
      <c r="E31" s="162"/>
      <c r="F31" s="161"/>
      <c r="G31" s="161"/>
    </row>
    <row r="32" spans="1:7" ht="15" customHeight="1">
      <c r="A32" s="14" t="s">
        <v>278</v>
      </c>
      <c r="B32" s="94" t="s">
        <v>264</v>
      </c>
      <c r="C32" s="94" t="s">
        <v>10</v>
      </c>
      <c r="D32" s="162">
        <f>D29-D30</f>
        <v>2319309572</v>
      </c>
      <c r="E32" s="162">
        <f>E29-E30</f>
        <v>1773990907</v>
      </c>
      <c r="F32" s="162">
        <f>F29-F30</f>
        <v>10948106125</v>
      </c>
      <c r="G32" s="162">
        <f>G29-G30</f>
        <v>12039131350</v>
      </c>
    </row>
    <row r="33" spans="1:7" ht="15" customHeight="1">
      <c r="A33" s="15" t="s">
        <v>265</v>
      </c>
      <c r="B33" s="95" t="s">
        <v>266</v>
      </c>
      <c r="C33" s="95" t="s">
        <v>10</v>
      </c>
      <c r="D33" s="164"/>
      <c r="E33" s="164"/>
      <c r="F33" s="164">
        <v>3502</v>
      </c>
      <c r="G33" s="164">
        <v>4162</v>
      </c>
    </row>
    <row r="34" ht="15" customHeight="1"/>
    <row r="35" spans="3:7" ht="15" customHeight="1">
      <c r="C35" s="138" t="s">
        <v>707</v>
      </c>
      <c r="D35" s="138"/>
      <c r="E35" s="138"/>
      <c r="F35" s="138"/>
      <c r="G35" s="138"/>
    </row>
    <row r="36" spans="1:7" ht="15" customHeight="1">
      <c r="A36" s="139" t="s">
        <v>269</v>
      </c>
      <c r="B36" s="139"/>
      <c r="C36" s="139" t="s">
        <v>267</v>
      </c>
      <c r="D36" s="139"/>
      <c r="E36" s="139"/>
      <c r="F36" s="139"/>
      <c r="G36" s="139"/>
    </row>
    <row r="37" spans="1:7" ht="15" customHeight="1">
      <c r="A37" s="17" t="s">
        <v>279</v>
      </c>
      <c r="C37" s="138" t="s">
        <v>268</v>
      </c>
      <c r="D37" s="138"/>
      <c r="E37" s="138"/>
      <c r="F37" s="138"/>
      <c r="G37" s="138"/>
    </row>
    <row r="38" ht="15" customHeight="1"/>
    <row r="39" ht="15" customHeight="1"/>
    <row r="40" ht="15" customHeight="1"/>
    <row r="41" ht="15" customHeight="1"/>
    <row r="42" ht="15" customHeight="1"/>
  </sheetData>
  <sheetProtection/>
  <mergeCells count="13">
    <mergeCell ref="H11:K11"/>
    <mergeCell ref="H12:K12"/>
    <mergeCell ref="C36:G36"/>
    <mergeCell ref="C37:G37"/>
    <mergeCell ref="A8:G8"/>
    <mergeCell ref="A9:G9"/>
    <mergeCell ref="A36:B36"/>
    <mergeCell ref="F11:G11"/>
    <mergeCell ref="D11:E11"/>
    <mergeCell ref="A11:A12"/>
    <mergeCell ref="B11:B12"/>
    <mergeCell ref="C11:C12"/>
    <mergeCell ref="C35:G35"/>
  </mergeCells>
  <printOptions/>
  <pageMargins left="0.25" right="0.25" top="0.5" bottom="0.5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67.421875" style="0" customWidth="1"/>
    <col min="2" max="2" width="8.00390625" style="0" customWidth="1"/>
    <col min="3" max="3" width="11.7109375" style="0" customWidth="1"/>
    <col min="4" max="4" width="19.421875" style="0" customWidth="1"/>
    <col min="5" max="5" width="20.00390625" style="0" customWidth="1"/>
    <col min="6" max="6" width="18.00390625" style="0" customWidth="1"/>
    <col min="7" max="7" width="14.00390625" style="0" bestFit="1" customWidth="1"/>
  </cols>
  <sheetData>
    <row r="1" spans="1:5" ht="15">
      <c r="A1" s="91" t="s">
        <v>704</v>
      </c>
      <c r="D1" s="19"/>
      <c r="E1" s="16" t="s">
        <v>294</v>
      </c>
    </row>
    <row r="2" spans="1:5" ht="15.75">
      <c r="A2" s="124" t="s">
        <v>712</v>
      </c>
      <c r="B2" s="21"/>
      <c r="C2" s="21"/>
      <c r="D2" s="144"/>
      <c r="E2" s="144"/>
    </row>
    <row r="3" spans="1:5" ht="15.75">
      <c r="A3" s="124"/>
      <c r="B3" s="21"/>
      <c r="C3" s="21"/>
      <c r="D3" s="135"/>
      <c r="E3" s="135"/>
    </row>
    <row r="4" spans="1:5" ht="15.75">
      <c r="A4" s="124"/>
      <c r="B4" s="21"/>
      <c r="C4" s="21"/>
      <c r="D4" s="135"/>
      <c r="E4" s="135"/>
    </row>
    <row r="5" spans="1:5" ht="15.75">
      <c r="A5" s="124"/>
      <c r="B5" s="21"/>
      <c r="C5" s="21"/>
      <c r="D5" s="135"/>
      <c r="E5" s="135"/>
    </row>
    <row r="6" spans="1:5" ht="15.75">
      <c r="A6" s="124"/>
      <c r="B6" s="21"/>
      <c r="C6" s="21"/>
      <c r="D6" s="135"/>
      <c r="E6" s="135"/>
    </row>
    <row r="7" spans="1:5" ht="15.75">
      <c r="A7" s="9"/>
      <c r="B7" s="21"/>
      <c r="C7" s="21"/>
      <c r="D7" s="135"/>
      <c r="E7" s="135"/>
    </row>
    <row r="8" spans="1:5" ht="18.75">
      <c r="A8" s="145" t="s">
        <v>295</v>
      </c>
      <c r="B8" s="145"/>
      <c r="C8" s="145"/>
      <c r="D8" s="145"/>
      <c r="E8" s="145"/>
    </row>
    <row r="9" spans="1:5" ht="15.75" customHeight="1">
      <c r="A9" s="146" t="s">
        <v>687</v>
      </c>
      <c r="B9" s="146"/>
      <c r="C9" s="146"/>
      <c r="D9" s="146"/>
      <c r="E9" s="146"/>
    </row>
    <row r="10" spans="1:5" ht="15.75" customHeight="1">
      <c r="A10" s="147" t="s">
        <v>706</v>
      </c>
      <c r="B10" s="148"/>
      <c r="C10" s="148"/>
      <c r="D10" s="148"/>
      <c r="E10" s="148"/>
    </row>
    <row r="11" spans="1:5" ht="15.75">
      <c r="A11" s="20"/>
      <c r="B11" s="22"/>
      <c r="C11" s="22"/>
      <c r="D11" s="22"/>
      <c r="E11" s="16" t="s">
        <v>1</v>
      </c>
    </row>
    <row r="12" spans="1:5" ht="33" customHeight="1">
      <c r="A12" s="23" t="s">
        <v>220</v>
      </c>
      <c r="B12" s="23" t="s">
        <v>3</v>
      </c>
      <c r="C12" s="23" t="s">
        <v>4</v>
      </c>
      <c r="D12" s="23" t="s">
        <v>221</v>
      </c>
      <c r="E12" s="23" t="s">
        <v>222</v>
      </c>
    </row>
    <row r="13" spans="1:5" ht="15" customHeight="1">
      <c r="A13" s="24">
        <v>1</v>
      </c>
      <c r="B13" s="25">
        <v>2</v>
      </c>
      <c r="C13" s="25">
        <v>3</v>
      </c>
      <c r="D13" s="26">
        <v>4</v>
      </c>
      <c r="E13" s="26">
        <v>5</v>
      </c>
    </row>
    <row r="14" spans="1:5" ht="15" customHeight="1">
      <c r="A14" s="66" t="s">
        <v>280</v>
      </c>
      <c r="B14" s="27"/>
      <c r="C14" s="27"/>
      <c r="D14" s="70"/>
      <c r="E14" s="70"/>
    </row>
    <row r="15" spans="1:6" ht="15" customHeight="1">
      <c r="A15" s="68" t="s">
        <v>686</v>
      </c>
      <c r="B15" s="29">
        <v>1</v>
      </c>
      <c r="C15" s="29"/>
      <c r="D15" s="72">
        <v>14508426357</v>
      </c>
      <c r="E15" s="72">
        <v>15969660239</v>
      </c>
      <c r="F15" s="127"/>
    </row>
    <row r="16" spans="1:6" ht="15" customHeight="1">
      <c r="A16" s="84" t="s">
        <v>685</v>
      </c>
      <c r="B16" s="29"/>
      <c r="C16" s="29"/>
      <c r="D16" s="71"/>
      <c r="E16" s="71"/>
      <c r="F16" s="128"/>
    </row>
    <row r="17" spans="1:6" ht="15" customHeight="1">
      <c r="A17" s="199" t="s">
        <v>713</v>
      </c>
      <c r="B17" s="29">
        <v>2</v>
      </c>
      <c r="C17" s="29"/>
      <c r="D17" s="71">
        <v>17608361416</v>
      </c>
      <c r="E17" s="71">
        <v>14458202749</v>
      </c>
      <c r="F17" s="128"/>
    </row>
    <row r="18" spans="1:6" ht="15" customHeight="1">
      <c r="A18" s="199" t="s">
        <v>714</v>
      </c>
      <c r="B18" s="29">
        <v>3</v>
      </c>
      <c r="C18" s="29"/>
      <c r="D18" s="71">
        <v>675953013</v>
      </c>
      <c r="E18" s="71">
        <v>4199909805</v>
      </c>
      <c r="F18" s="128"/>
    </row>
    <row r="19" spans="1:6" ht="15" customHeight="1">
      <c r="A19" s="199" t="s">
        <v>715</v>
      </c>
      <c r="B19" s="29">
        <v>4</v>
      </c>
      <c r="C19" s="29"/>
      <c r="D19" s="201"/>
      <c r="E19" s="71"/>
      <c r="F19" s="128"/>
    </row>
    <row r="20" spans="1:6" ht="15" customHeight="1">
      <c r="A20" s="199" t="s">
        <v>716</v>
      </c>
      <c r="B20" s="29">
        <v>5</v>
      </c>
      <c r="C20" s="29"/>
      <c r="D20" s="71">
        <v>-787555149</v>
      </c>
      <c r="E20" s="71">
        <v>-2867703456</v>
      </c>
      <c r="F20" s="128"/>
    </row>
    <row r="21" spans="1:6" ht="15" customHeight="1">
      <c r="A21" s="199" t="s">
        <v>717</v>
      </c>
      <c r="B21" s="29">
        <v>6</v>
      </c>
      <c r="C21" s="29"/>
      <c r="D21" s="71">
        <v>160123333</v>
      </c>
      <c r="E21" s="71">
        <v>82950000</v>
      </c>
      <c r="F21" s="128"/>
    </row>
    <row r="22" spans="1:6" s="61" customFormat="1" ht="15" customHeight="1">
      <c r="A22" s="202" t="s">
        <v>718</v>
      </c>
      <c r="B22" s="30">
        <v>8</v>
      </c>
      <c r="C22" s="30"/>
      <c r="D22" s="72">
        <f>D15+D17+D18+D20+D21</f>
        <v>32165308970</v>
      </c>
      <c r="E22" s="72">
        <f>E15+E17+E18+E20+E21</f>
        <v>31843019337</v>
      </c>
      <c r="F22" s="127"/>
    </row>
    <row r="23" spans="1:7" ht="15" customHeight="1">
      <c r="A23" s="203" t="s">
        <v>719</v>
      </c>
      <c r="B23" s="29">
        <v>9</v>
      </c>
      <c r="C23" s="31"/>
      <c r="D23" s="71">
        <v>-1702179965</v>
      </c>
      <c r="E23" s="71">
        <v>-5897515418</v>
      </c>
      <c r="F23" s="129"/>
      <c r="G23" s="78"/>
    </row>
    <row r="24" spans="1:7" ht="15" customHeight="1">
      <c r="A24" s="203" t="s">
        <v>720</v>
      </c>
      <c r="B24" s="29">
        <v>10</v>
      </c>
      <c r="C24" s="29"/>
      <c r="D24" s="71">
        <v>-2306220345</v>
      </c>
      <c r="E24" s="71">
        <v>-981449566</v>
      </c>
      <c r="F24" s="129"/>
      <c r="G24" s="78"/>
    </row>
    <row r="25" spans="1:7" ht="15" customHeight="1">
      <c r="A25" s="203" t="s">
        <v>721</v>
      </c>
      <c r="B25" s="29">
        <v>11</v>
      </c>
      <c r="C25" s="29"/>
      <c r="D25" s="71">
        <v>5814863517</v>
      </c>
      <c r="E25" s="71">
        <v>787254939</v>
      </c>
      <c r="F25" s="128"/>
      <c r="G25" s="78"/>
    </row>
    <row r="26" spans="1:7" ht="15" customHeight="1">
      <c r="A26" s="203" t="s">
        <v>722</v>
      </c>
      <c r="B26" s="29"/>
      <c r="C26" s="29"/>
      <c r="D26" s="71"/>
      <c r="E26" s="71"/>
      <c r="F26" s="128"/>
      <c r="G26" s="78"/>
    </row>
    <row r="27" spans="1:7" ht="15" customHeight="1">
      <c r="A27" s="203" t="s">
        <v>723</v>
      </c>
      <c r="B27" s="29">
        <v>12</v>
      </c>
      <c r="C27" s="29"/>
      <c r="D27" s="71">
        <v>111920358</v>
      </c>
      <c r="E27" s="71">
        <v>-601058090</v>
      </c>
      <c r="F27" s="128"/>
      <c r="G27" s="78"/>
    </row>
    <row r="28" spans="1:7" ht="15" customHeight="1">
      <c r="A28" s="203" t="s">
        <v>724</v>
      </c>
      <c r="B28" s="29">
        <v>13</v>
      </c>
      <c r="C28" s="29"/>
      <c r="D28" s="71">
        <v>-160123333</v>
      </c>
      <c r="E28" s="71">
        <v>-82950000</v>
      </c>
      <c r="F28" s="128"/>
      <c r="G28" s="78"/>
    </row>
    <row r="29" spans="1:7" ht="15" customHeight="1">
      <c r="A29" s="203" t="s">
        <v>725</v>
      </c>
      <c r="B29" s="29">
        <v>14</v>
      </c>
      <c r="C29" s="29"/>
      <c r="D29" s="71">
        <v>-3647246568</v>
      </c>
      <c r="E29" s="71">
        <v>-2821024242</v>
      </c>
      <c r="F29" s="128"/>
      <c r="G29" s="78"/>
    </row>
    <row r="30" spans="1:7" ht="15" customHeight="1">
      <c r="A30" s="203" t="s">
        <v>726</v>
      </c>
      <c r="B30" s="29">
        <v>15</v>
      </c>
      <c r="C30" s="29"/>
      <c r="D30" s="71"/>
      <c r="E30" s="71">
        <v>168492968</v>
      </c>
      <c r="F30" s="128"/>
      <c r="G30" s="78"/>
    </row>
    <row r="31" spans="1:7" ht="15" customHeight="1">
      <c r="A31" s="203" t="s">
        <v>727</v>
      </c>
      <c r="B31" s="29">
        <v>16</v>
      </c>
      <c r="C31" s="29"/>
      <c r="D31" s="71">
        <v>-1288559932</v>
      </c>
      <c r="E31" s="71">
        <v>-1007077000</v>
      </c>
      <c r="F31" s="128"/>
      <c r="G31" s="78"/>
    </row>
    <row r="32" spans="1:6" s="61" customFormat="1" ht="15" customHeight="1">
      <c r="A32" s="202" t="s">
        <v>728</v>
      </c>
      <c r="B32" s="30">
        <v>20</v>
      </c>
      <c r="C32" s="30"/>
      <c r="D32" s="72">
        <f>D22+D23+D24+D25+D26+D27+D28+D29+D30+D31</f>
        <v>28987762702</v>
      </c>
      <c r="E32" s="72">
        <f>E22+E23+E24+E25+E26+E27+E28+E29+E30+E31</f>
        <v>21407692928</v>
      </c>
      <c r="F32" s="127"/>
    </row>
    <row r="33" spans="1:6" ht="15" customHeight="1">
      <c r="A33" s="200"/>
      <c r="B33" s="30"/>
      <c r="C33" s="30"/>
      <c r="D33" s="73"/>
      <c r="E33" s="73"/>
      <c r="F33" s="125"/>
    </row>
    <row r="34" spans="1:6" s="61" customFormat="1" ht="15" customHeight="1">
      <c r="A34" s="202" t="s">
        <v>729</v>
      </c>
      <c r="B34" s="30"/>
      <c r="C34" s="30"/>
      <c r="D34" s="73"/>
      <c r="E34" s="73"/>
      <c r="F34" s="125"/>
    </row>
    <row r="35" spans="1:6" ht="15" customHeight="1">
      <c r="A35" s="203" t="s">
        <v>730</v>
      </c>
      <c r="B35" s="29">
        <v>21</v>
      </c>
      <c r="C35" s="30"/>
      <c r="D35" s="71">
        <v>-33414478145</v>
      </c>
      <c r="E35" s="71">
        <v>-36284472921</v>
      </c>
      <c r="F35" s="128"/>
    </row>
    <row r="36" spans="1:6" ht="15" customHeight="1">
      <c r="A36" s="203" t="s">
        <v>731</v>
      </c>
      <c r="B36" s="29">
        <v>22</v>
      </c>
      <c r="C36" s="30"/>
      <c r="D36" s="71">
        <v>997802404</v>
      </c>
      <c r="E36" s="71">
        <v>1022500000</v>
      </c>
      <c r="F36" s="128"/>
    </row>
    <row r="37" spans="1:6" ht="15" customHeight="1">
      <c r="A37" s="203" t="s">
        <v>732</v>
      </c>
      <c r="B37" s="29">
        <v>23</v>
      </c>
      <c r="C37" s="30"/>
      <c r="D37" s="71">
        <v>-12000000000</v>
      </c>
      <c r="E37" s="71"/>
      <c r="F37" s="128"/>
    </row>
    <row r="38" spans="1:6" ht="15" customHeight="1">
      <c r="A38" s="203" t="s">
        <v>733</v>
      </c>
      <c r="B38" s="29">
        <v>24</v>
      </c>
      <c r="C38" s="30"/>
      <c r="D38" s="71">
        <v>16047444412</v>
      </c>
      <c r="E38" s="71"/>
      <c r="F38" s="128"/>
    </row>
    <row r="39" spans="1:6" ht="15" customHeight="1">
      <c r="A39" s="203" t="s">
        <v>734</v>
      </c>
      <c r="B39" s="29">
        <v>25</v>
      </c>
      <c r="C39" s="30"/>
      <c r="D39" s="71"/>
      <c r="E39" s="71">
        <v>-7540738</v>
      </c>
      <c r="F39" s="128"/>
    </row>
    <row r="40" spans="1:6" ht="15" customHeight="1">
      <c r="A40" s="203" t="s">
        <v>735</v>
      </c>
      <c r="B40" s="29">
        <v>26</v>
      </c>
      <c r="C40" s="30"/>
      <c r="D40" s="71"/>
      <c r="E40" s="71"/>
      <c r="F40" s="128"/>
    </row>
    <row r="41" spans="1:6" ht="15" customHeight="1">
      <c r="A41" s="203" t="s">
        <v>736</v>
      </c>
      <c r="B41" s="29">
        <v>27</v>
      </c>
      <c r="C41" s="30"/>
      <c r="D41" s="71">
        <v>787555149</v>
      </c>
      <c r="E41" s="71">
        <v>1845203456</v>
      </c>
      <c r="F41" s="128"/>
    </row>
    <row r="42" spans="1:6" ht="15" customHeight="1">
      <c r="A42" s="203" t="s">
        <v>737</v>
      </c>
      <c r="B42" s="30">
        <v>30</v>
      </c>
      <c r="C42" s="30"/>
      <c r="D42" s="72">
        <f>D35+D36+D37+D38+D41</f>
        <v>-27581676180</v>
      </c>
      <c r="E42" s="72">
        <f>E35+E36+E39+E41</f>
        <v>-33424310203</v>
      </c>
      <c r="F42" s="127"/>
    </row>
    <row r="43" spans="1:6" ht="15" customHeight="1">
      <c r="A43" s="83"/>
      <c r="B43" s="30"/>
      <c r="C43" s="30"/>
      <c r="D43" s="73"/>
      <c r="E43" s="73"/>
      <c r="F43" s="125"/>
    </row>
    <row r="44" spans="1:6" ht="15" customHeight="1">
      <c r="A44" s="68" t="s">
        <v>281</v>
      </c>
      <c r="B44" s="29"/>
      <c r="C44" s="29"/>
      <c r="D44" s="74"/>
      <c r="E44" s="74"/>
      <c r="F44" s="126"/>
    </row>
    <row r="45" spans="1:6" ht="15" customHeight="1">
      <c r="A45" s="65" t="s">
        <v>282</v>
      </c>
      <c r="B45" s="29">
        <v>31</v>
      </c>
      <c r="C45" s="29"/>
      <c r="D45" s="71"/>
      <c r="E45" s="71">
        <v>15631500000</v>
      </c>
      <c r="F45" s="128"/>
    </row>
    <row r="46" spans="1:6" ht="15" customHeight="1">
      <c r="A46" s="65" t="s">
        <v>283</v>
      </c>
      <c r="B46" s="29">
        <v>32</v>
      </c>
      <c r="C46" s="29"/>
      <c r="D46" s="71"/>
      <c r="E46" s="71"/>
      <c r="F46" s="128"/>
    </row>
    <row r="47" spans="1:6" ht="15" customHeight="1">
      <c r="A47" s="65" t="s">
        <v>284</v>
      </c>
      <c r="B47" s="29">
        <v>33</v>
      </c>
      <c r="C47" s="29"/>
      <c r="D47" s="71">
        <v>7475000000</v>
      </c>
      <c r="E47" s="71">
        <v>17870000000</v>
      </c>
      <c r="F47" s="128"/>
    </row>
    <row r="48" spans="1:6" ht="15" customHeight="1">
      <c r="A48" s="65" t="s">
        <v>285</v>
      </c>
      <c r="B48" s="29">
        <v>34</v>
      </c>
      <c r="C48" s="29"/>
      <c r="D48" s="71">
        <v>-5690169500</v>
      </c>
      <c r="E48" s="71">
        <v>-16100000000</v>
      </c>
      <c r="F48" s="128"/>
    </row>
    <row r="49" spans="1:6" ht="15" customHeight="1">
      <c r="A49" s="65" t="s">
        <v>286</v>
      </c>
      <c r="B49" s="29">
        <v>35</v>
      </c>
      <c r="C49" s="29"/>
      <c r="D49" s="71"/>
      <c r="E49" s="71"/>
      <c r="F49" s="128"/>
    </row>
    <row r="50" spans="1:6" ht="15" customHeight="1">
      <c r="A50" s="65" t="s">
        <v>287</v>
      </c>
      <c r="B50" s="29">
        <v>36</v>
      </c>
      <c r="C50" s="29"/>
      <c r="D50" s="71">
        <v>-4423841100</v>
      </c>
      <c r="E50" s="71">
        <v>-4234752500</v>
      </c>
      <c r="F50" s="128"/>
    </row>
    <row r="51" spans="1:6" ht="15" customHeight="1">
      <c r="A51" s="67" t="s">
        <v>288</v>
      </c>
      <c r="B51" s="30">
        <v>40</v>
      </c>
      <c r="C51" s="30"/>
      <c r="D51" s="72">
        <f>D47+D48+D50</f>
        <v>-2639010600</v>
      </c>
      <c r="E51" s="72">
        <f>E45+E46+E47+E48+E49+E50</f>
        <v>13166747500</v>
      </c>
      <c r="F51" s="127"/>
    </row>
    <row r="52" spans="1:6" ht="15" customHeight="1">
      <c r="A52" s="67"/>
      <c r="B52" s="31"/>
      <c r="C52" s="31"/>
      <c r="D52" s="73"/>
      <c r="E52" s="73"/>
      <c r="F52" s="125"/>
    </row>
    <row r="53" spans="1:6" ht="15" customHeight="1">
      <c r="A53" s="68" t="s">
        <v>289</v>
      </c>
      <c r="B53" s="30">
        <v>50</v>
      </c>
      <c r="C53" s="30"/>
      <c r="D53" s="72">
        <f>D32+D42+D51</f>
        <v>-1232924078</v>
      </c>
      <c r="E53" s="72">
        <f>E32+E42+E51</f>
        <v>1150130225</v>
      </c>
      <c r="F53" s="127"/>
    </row>
    <row r="54" spans="1:7" ht="15" customHeight="1">
      <c r="A54" s="67" t="s">
        <v>290</v>
      </c>
      <c r="B54" s="29">
        <v>60</v>
      </c>
      <c r="C54" s="29"/>
      <c r="D54" s="72">
        <v>6976219426</v>
      </c>
      <c r="E54" s="72">
        <v>5826089201</v>
      </c>
      <c r="F54" s="127"/>
      <c r="G54" s="78"/>
    </row>
    <row r="55" spans="1:6" ht="15" customHeight="1">
      <c r="A55" s="65" t="s">
        <v>291</v>
      </c>
      <c r="B55" s="29">
        <v>61</v>
      </c>
      <c r="C55" s="29"/>
      <c r="D55" s="71"/>
      <c r="E55" s="71"/>
      <c r="F55" s="128"/>
    </row>
    <row r="56" spans="1:6" ht="15" customHeight="1">
      <c r="A56" s="69" t="s">
        <v>292</v>
      </c>
      <c r="B56" s="33">
        <v>70</v>
      </c>
      <c r="C56" s="33" t="s">
        <v>657</v>
      </c>
      <c r="D56" s="75">
        <v>5743295348</v>
      </c>
      <c r="E56" s="75">
        <v>6976219426</v>
      </c>
      <c r="F56" s="127"/>
    </row>
    <row r="57" ht="15" customHeight="1">
      <c r="E57" s="86"/>
    </row>
    <row r="58" spans="1:5" ht="15" customHeight="1">
      <c r="A58" s="9"/>
      <c r="B58" s="9"/>
      <c r="C58" s="138" t="s">
        <v>708</v>
      </c>
      <c r="D58" s="138"/>
      <c r="E58" s="138"/>
    </row>
    <row r="59" spans="1:5" ht="15" customHeight="1">
      <c r="A59" s="136" t="s">
        <v>269</v>
      </c>
      <c r="B59" s="136"/>
      <c r="C59" s="136" t="s">
        <v>267</v>
      </c>
      <c r="D59" s="136"/>
      <c r="E59" s="136"/>
    </row>
    <row r="60" spans="1:5" ht="15" customHeight="1">
      <c r="A60" s="17"/>
      <c r="B60" s="9"/>
      <c r="C60" s="138"/>
      <c r="D60" s="138"/>
      <c r="E60" s="138"/>
    </row>
    <row r="61" spans="4:5" ht="15" customHeight="1">
      <c r="D61" s="80"/>
      <c r="E61" s="78"/>
    </row>
    <row r="62" spans="4:5" ht="15" customHeight="1">
      <c r="D62" s="78"/>
      <c r="E62" s="78"/>
    </row>
    <row r="63" ht="15" customHeight="1">
      <c r="D63" s="78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8">
    <mergeCell ref="C58:E58"/>
    <mergeCell ref="A59:B59"/>
    <mergeCell ref="C59:E59"/>
    <mergeCell ref="C60:E60"/>
    <mergeCell ref="D2:E2"/>
    <mergeCell ref="A8:E8"/>
    <mergeCell ref="A9:E9"/>
    <mergeCell ref="A10:E10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140625" defaultRowHeight="12.75"/>
  <cols>
    <col min="1" max="1" width="57.421875" style="17" customWidth="1"/>
    <col min="2" max="2" width="6.7109375" style="18" customWidth="1"/>
    <col min="3" max="3" width="16.57421875" style="9" customWidth="1"/>
    <col min="4" max="4" width="16.7109375" style="9" customWidth="1"/>
    <col min="5" max="5" width="14.57421875" style="9" bestFit="1" customWidth="1"/>
    <col min="6" max="16384" width="9.140625" style="9" customWidth="1"/>
  </cols>
  <sheetData>
    <row r="1" spans="1:4" ht="15" customHeight="1">
      <c r="A1" s="8" t="s">
        <v>296</v>
      </c>
      <c r="D1" s="34"/>
    </row>
    <row r="2" ht="15" customHeight="1">
      <c r="D2" s="16" t="s">
        <v>1</v>
      </c>
    </row>
    <row r="3" spans="1:4" s="17" customFormat="1" ht="15" customHeight="1" hidden="1">
      <c r="A3" s="35"/>
      <c r="B3" s="36"/>
      <c r="C3" s="149" t="s">
        <v>297</v>
      </c>
      <c r="D3" s="149"/>
    </row>
    <row r="4" spans="1:4" s="8" customFormat="1" ht="48.75" customHeight="1">
      <c r="A4" s="23" t="s">
        <v>2</v>
      </c>
      <c r="B4" s="23" t="s">
        <v>298</v>
      </c>
      <c r="C4" s="23" t="s">
        <v>299</v>
      </c>
      <c r="D4" s="23" t="s">
        <v>300</v>
      </c>
    </row>
    <row r="5" spans="1:4" s="8" customFormat="1" ht="15" customHeight="1">
      <c r="A5" s="42">
        <v>1</v>
      </c>
      <c r="B5" s="42">
        <v>2</v>
      </c>
      <c r="C5" s="42">
        <v>3</v>
      </c>
      <c r="D5" s="42">
        <v>4</v>
      </c>
    </row>
    <row r="6" spans="1:4" s="11" customFormat="1" ht="15" customHeight="1">
      <c r="A6" s="37" t="s">
        <v>301</v>
      </c>
      <c r="B6" s="38" t="s">
        <v>15</v>
      </c>
      <c r="C6" s="2">
        <v>5743295348</v>
      </c>
      <c r="D6" s="2">
        <v>6976219426</v>
      </c>
    </row>
    <row r="7" spans="1:4" ht="15" customHeight="1">
      <c r="A7" s="39" t="s">
        <v>302</v>
      </c>
      <c r="B7" s="3" t="s">
        <v>10</v>
      </c>
      <c r="C7" s="5">
        <v>647034043</v>
      </c>
      <c r="D7" s="5">
        <f>D8</f>
        <v>3050586544</v>
      </c>
    </row>
    <row r="8" spans="1:5" ht="15" customHeight="1">
      <c r="A8" s="39" t="s">
        <v>303</v>
      </c>
      <c r="B8" s="3" t="s">
        <v>10</v>
      </c>
      <c r="C8" s="5">
        <v>647034043</v>
      </c>
      <c r="D8" s="5">
        <f>2453392208+397041673+200152663</f>
        <v>3050586544</v>
      </c>
      <c r="E8" s="79"/>
    </row>
    <row r="9" spans="1:4" ht="15" customHeight="1">
      <c r="A9" s="39" t="s">
        <v>304</v>
      </c>
      <c r="B9" s="3" t="s">
        <v>10</v>
      </c>
      <c r="C9" s="5"/>
      <c r="D9" s="5"/>
    </row>
    <row r="10" spans="1:4" ht="15" customHeight="1">
      <c r="A10" s="39" t="s">
        <v>305</v>
      </c>
      <c r="B10" s="3" t="s">
        <v>10</v>
      </c>
      <c r="C10" s="5"/>
      <c r="D10" s="5"/>
    </row>
    <row r="11" spans="1:4" ht="15" customHeight="1">
      <c r="A11" s="39" t="s">
        <v>306</v>
      </c>
      <c r="B11" s="3" t="s">
        <v>10</v>
      </c>
      <c r="C11" s="5">
        <v>5096261305</v>
      </c>
      <c r="D11" s="5">
        <f>D12</f>
        <v>3925632882</v>
      </c>
    </row>
    <row r="12" spans="1:4" ht="15" customHeight="1">
      <c r="A12" s="39" t="s">
        <v>303</v>
      </c>
      <c r="B12" s="3" t="s">
        <v>10</v>
      </c>
      <c r="C12" s="5">
        <f>C11</f>
        <v>5096261305</v>
      </c>
      <c r="D12" s="5">
        <f>3562893279+135884487+226855116</f>
        <v>3925632882</v>
      </c>
    </row>
    <row r="13" spans="1:4" ht="15" customHeight="1">
      <c r="A13" s="39" t="s">
        <v>304</v>
      </c>
      <c r="B13" s="3" t="s">
        <v>10</v>
      </c>
      <c r="C13" s="5"/>
      <c r="D13" s="5"/>
    </row>
    <row r="14" spans="1:4" ht="15" customHeight="1">
      <c r="A14" s="39" t="s">
        <v>305</v>
      </c>
      <c r="B14" s="3" t="s">
        <v>10</v>
      </c>
      <c r="C14" s="5"/>
      <c r="D14" s="5"/>
    </row>
    <row r="15" spans="1:4" ht="15" customHeight="1">
      <c r="A15" s="39" t="s">
        <v>307</v>
      </c>
      <c r="B15" s="3" t="s">
        <v>10</v>
      </c>
      <c r="C15" s="5"/>
      <c r="D15" s="5"/>
    </row>
    <row r="16" spans="1:4" ht="15" customHeight="1">
      <c r="A16" s="39" t="s">
        <v>303</v>
      </c>
      <c r="B16" s="3" t="s">
        <v>10</v>
      </c>
      <c r="C16" s="5"/>
      <c r="D16" s="5"/>
    </row>
    <row r="17" spans="1:4" ht="15" customHeight="1">
      <c r="A17" s="39" t="s">
        <v>304</v>
      </c>
      <c r="B17" s="3" t="s">
        <v>10</v>
      </c>
      <c r="C17" s="5"/>
      <c r="D17" s="5"/>
    </row>
    <row r="18" spans="1:4" s="11" customFormat="1" ht="15" customHeight="1">
      <c r="A18" s="32" t="s">
        <v>308</v>
      </c>
      <c r="B18" s="40" t="s">
        <v>20</v>
      </c>
      <c r="C18" s="4">
        <v>5137926564</v>
      </c>
      <c r="D18" s="4">
        <f>SUM(D19:D21)</f>
        <v>9166495459</v>
      </c>
    </row>
    <row r="19" spans="1:4" ht="15" customHeight="1">
      <c r="A19" s="39" t="s">
        <v>309</v>
      </c>
      <c r="B19" s="3" t="s">
        <v>10</v>
      </c>
      <c r="C19" s="5">
        <v>332591664</v>
      </c>
      <c r="D19" s="5">
        <v>332507547</v>
      </c>
    </row>
    <row r="20" spans="1:4" ht="15" customHeight="1">
      <c r="A20" s="39" t="s">
        <v>310</v>
      </c>
      <c r="B20" s="3" t="s">
        <v>10</v>
      </c>
      <c r="C20" s="5">
        <v>5000000000</v>
      </c>
      <c r="D20" s="5">
        <v>9047444412</v>
      </c>
    </row>
    <row r="21" spans="1:4" ht="15" customHeight="1">
      <c r="A21" s="39" t="s">
        <v>311</v>
      </c>
      <c r="B21" s="3" t="s">
        <v>10</v>
      </c>
      <c r="C21" s="107">
        <v>-194665100</v>
      </c>
      <c r="D21" s="107">
        <v>-213456500</v>
      </c>
    </row>
    <row r="22" spans="1:4" s="11" customFormat="1" ht="15" customHeight="1">
      <c r="A22" s="32" t="s">
        <v>312</v>
      </c>
      <c r="B22" s="40" t="s">
        <v>33</v>
      </c>
      <c r="C22" s="5"/>
      <c r="D22" s="5"/>
    </row>
    <row r="23" spans="1:4" ht="15" customHeight="1">
      <c r="A23" s="39" t="s">
        <v>313</v>
      </c>
      <c r="B23" s="3" t="s">
        <v>10</v>
      </c>
      <c r="C23" s="5"/>
      <c r="D23" s="5"/>
    </row>
    <row r="24" spans="1:4" ht="15" customHeight="1">
      <c r="A24" s="39" t="s">
        <v>314</v>
      </c>
      <c r="B24" s="3" t="s">
        <v>10</v>
      </c>
      <c r="C24" s="5"/>
      <c r="D24" s="5"/>
    </row>
    <row r="25" spans="1:4" s="11" customFormat="1" ht="15" customHeight="1">
      <c r="A25" s="32" t="s">
        <v>315</v>
      </c>
      <c r="B25" s="40" t="s">
        <v>38</v>
      </c>
      <c r="C25" s="4">
        <v>1257038053</v>
      </c>
      <c r="D25" s="4">
        <v>1379574316</v>
      </c>
    </row>
    <row r="26" spans="1:4" ht="15" customHeight="1">
      <c r="A26" s="39" t="s">
        <v>316</v>
      </c>
      <c r="B26" s="3" t="s">
        <v>10</v>
      </c>
      <c r="C26" s="5"/>
      <c r="D26" s="5"/>
    </row>
    <row r="27" spans="1:4" ht="15" customHeight="1">
      <c r="A27" s="39" t="s">
        <v>317</v>
      </c>
      <c r="B27" s="3" t="s">
        <v>10</v>
      </c>
      <c r="C27" s="5"/>
      <c r="D27" s="5"/>
    </row>
    <row r="28" spans="1:4" ht="15" customHeight="1">
      <c r="A28" s="39" t="s">
        <v>318</v>
      </c>
      <c r="B28" s="3" t="s">
        <v>10</v>
      </c>
      <c r="C28" s="5"/>
      <c r="D28" s="5"/>
    </row>
    <row r="29" spans="1:5" ht="15" customHeight="1">
      <c r="A29" s="39" t="s">
        <v>319</v>
      </c>
      <c r="B29" s="3" t="s">
        <v>10</v>
      </c>
      <c r="C29" s="5">
        <v>1257038053</v>
      </c>
      <c r="D29" s="130">
        <v>1379574316</v>
      </c>
      <c r="E29" s="133"/>
    </row>
    <row r="30" spans="1:4" s="11" customFormat="1" ht="15" customHeight="1">
      <c r="A30" s="32" t="s">
        <v>320</v>
      </c>
      <c r="B30" s="40" t="s">
        <v>45</v>
      </c>
      <c r="C30" s="4">
        <v>8068944399</v>
      </c>
      <c r="D30" s="4">
        <f>D34+D35+D40</f>
        <v>5762724054</v>
      </c>
    </row>
    <row r="31" spans="1:4" ht="15" customHeight="1">
      <c r="A31" s="39" t="s">
        <v>321</v>
      </c>
      <c r="B31" s="3" t="s">
        <v>10</v>
      </c>
      <c r="C31" s="5"/>
      <c r="D31" s="5"/>
    </row>
    <row r="32" spans="1:4" ht="15" customHeight="1">
      <c r="A32" s="39" t="s">
        <v>322</v>
      </c>
      <c r="B32" s="3" t="s">
        <v>10</v>
      </c>
      <c r="C32" s="5"/>
      <c r="D32" s="5"/>
    </row>
    <row r="33" spans="1:4" ht="15" customHeight="1">
      <c r="A33" s="39" t="s">
        <v>323</v>
      </c>
      <c r="B33" s="3" t="s">
        <v>10</v>
      </c>
      <c r="C33" s="5"/>
      <c r="D33" s="5"/>
    </row>
    <row r="34" spans="1:4" ht="15" customHeight="1">
      <c r="A34" s="39" t="s">
        <v>324</v>
      </c>
      <c r="B34" s="3" t="s">
        <v>10</v>
      </c>
      <c r="C34" s="5">
        <v>908233323</v>
      </c>
      <c r="D34" s="5">
        <v>752966379</v>
      </c>
    </row>
    <row r="35" spans="1:4" ht="15" customHeight="1">
      <c r="A35" s="39" t="s">
        <v>325</v>
      </c>
      <c r="B35" s="3" t="s">
        <v>10</v>
      </c>
      <c r="C35" s="5">
        <v>26671500</v>
      </c>
      <c r="D35" s="5">
        <v>38888000</v>
      </c>
    </row>
    <row r="36" spans="1:4" ht="15" customHeight="1">
      <c r="A36" s="39" t="s">
        <v>326</v>
      </c>
      <c r="B36" s="3" t="s">
        <v>10</v>
      </c>
      <c r="C36" s="5"/>
      <c r="D36" s="5"/>
    </row>
    <row r="37" spans="1:4" ht="15" customHeight="1">
      <c r="A37" s="39" t="s">
        <v>327</v>
      </c>
      <c r="B37" s="3" t="s">
        <v>10</v>
      </c>
      <c r="C37" s="5">
        <v>26671500</v>
      </c>
      <c r="D37" s="5">
        <v>38888000</v>
      </c>
    </row>
    <row r="38" spans="1:4" ht="15" customHeight="1">
      <c r="A38" s="39" t="s">
        <v>328</v>
      </c>
      <c r="B38" s="3" t="s">
        <v>10</v>
      </c>
      <c r="C38" s="5"/>
      <c r="D38" s="5"/>
    </row>
    <row r="39" spans="1:4" ht="15" customHeight="1">
      <c r="A39" s="39" t="s">
        <v>329</v>
      </c>
      <c r="B39" s="3" t="s">
        <v>10</v>
      </c>
      <c r="C39" s="5"/>
      <c r="D39" s="5"/>
    </row>
    <row r="40" spans="1:4" ht="15" customHeight="1">
      <c r="A40" s="39" t="s">
        <v>330</v>
      </c>
      <c r="B40" s="3" t="s">
        <v>10</v>
      </c>
      <c r="C40" s="5">
        <f>C41+C42+C44</f>
        <v>7134039576</v>
      </c>
      <c r="D40" s="5">
        <f>D41+D42+D44</f>
        <v>4970869675</v>
      </c>
    </row>
    <row r="41" spans="1:4" ht="15" customHeight="1">
      <c r="A41" s="39" t="s">
        <v>322</v>
      </c>
      <c r="B41" s="3" t="s">
        <v>10</v>
      </c>
      <c r="C41" s="5">
        <v>6059969175</v>
      </c>
      <c r="D41" s="5">
        <f>1508064559+849360183+1019585813</f>
        <v>3377010555</v>
      </c>
    </row>
    <row r="42" spans="1:4" ht="15" customHeight="1">
      <c r="A42" s="39" t="s">
        <v>331</v>
      </c>
      <c r="B42" s="3" t="s">
        <v>10</v>
      </c>
      <c r="C42" s="5">
        <v>1029778905</v>
      </c>
      <c r="D42" s="5">
        <f>1024319064+296187622+229060938</f>
        <v>1549567624</v>
      </c>
    </row>
    <row r="43" spans="1:4" ht="15" customHeight="1">
      <c r="A43" s="39" t="s">
        <v>332</v>
      </c>
      <c r="B43" s="3" t="s">
        <v>10</v>
      </c>
      <c r="C43" s="5"/>
      <c r="D43" s="5"/>
    </row>
    <row r="44" spans="1:4" ht="15" customHeight="1">
      <c r="A44" s="39" t="s">
        <v>333</v>
      </c>
      <c r="B44" s="3" t="s">
        <v>10</v>
      </c>
      <c r="C44" s="5">
        <v>44291496</v>
      </c>
      <c r="D44" s="5">
        <v>44291496</v>
      </c>
    </row>
    <row r="45" spans="1:4" ht="15" customHeight="1">
      <c r="A45" s="39" t="s">
        <v>334</v>
      </c>
      <c r="B45" s="3" t="s">
        <v>10</v>
      </c>
      <c r="C45" s="5"/>
      <c r="D45" s="5"/>
    </row>
    <row r="46" spans="1:4" ht="15" customHeight="1">
      <c r="A46" s="39" t="s">
        <v>322</v>
      </c>
      <c r="B46" s="3" t="s">
        <v>10</v>
      </c>
      <c r="C46" s="5"/>
      <c r="D46" s="5"/>
    </row>
    <row r="47" spans="1:4" ht="15" customHeight="1">
      <c r="A47" s="39" t="s">
        <v>323</v>
      </c>
      <c r="B47" s="3" t="s">
        <v>10</v>
      </c>
      <c r="C47" s="5"/>
      <c r="D47" s="5"/>
    </row>
    <row r="48" spans="1:4" ht="15" customHeight="1">
      <c r="A48" s="39" t="s">
        <v>335</v>
      </c>
      <c r="B48" s="3" t="s">
        <v>10</v>
      </c>
      <c r="C48" s="5"/>
      <c r="D48" s="5"/>
    </row>
    <row r="49" spans="1:4" ht="15" customHeight="1">
      <c r="A49" s="39" t="s">
        <v>336</v>
      </c>
      <c r="B49" s="3" t="s">
        <v>10</v>
      </c>
      <c r="C49" s="5"/>
      <c r="D49" s="5"/>
    </row>
    <row r="50" spans="1:4" s="11" customFormat="1" ht="15" customHeight="1">
      <c r="A50" s="32" t="s">
        <v>337</v>
      </c>
      <c r="B50" s="40" t="s">
        <v>338</v>
      </c>
      <c r="C50" s="4">
        <f>C51</f>
        <v>34368928</v>
      </c>
      <c r="D50" s="4">
        <f>D51</f>
        <v>296206</v>
      </c>
    </row>
    <row r="51" spans="1:4" s="11" customFormat="1" ht="15" customHeight="1">
      <c r="A51" s="32" t="s">
        <v>339</v>
      </c>
      <c r="B51" s="40"/>
      <c r="C51" s="4">
        <f>C52</f>
        <v>34368928</v>
      </c>
      <c r="D51" s="4">
        <f>D52+D57</f>
        <v>296206</v>
      </c>
    </row>
    <row r="52" spans="1:4" s="11" customFormat="1" ht="15" customHeight="1">
      <c r="A52" s="39" t="s">
        <v>340</v>
      </c>
      <c r="B52" s="3"/>
      <c r="C52" s="5">
        <v>34368928</v>
      </c>
      <c r="D52" s="5"/>
    </row>
    <row r="53" spans="1:4" s="11" customFormat="1" ht="15" customHeight="1">
      <c r="A53" s="39" t="s">
        <v>341</v>
      </c>
      <c r="B53" s="3"/>
      <c r="C53" s="5"/>
      <c r="D53" s="5"/>
    </row>
    <row r="54" spans="1:4" s="11" customFormat="1" ht="15" customHeight="1">
      <c r="A54" s="39" t="s">
        <v>342</v>
      </c>
      <c r="B54" s="3"/>
      <c r="C54" s="5"/>
      <c r="D54" s="5"/>
    </row>
    <row r="55" spans="1:4" s="11" customFormat="1" ht="15" customHeight="1">
      <c r="A55" s="39" t="s">
        <v>343</v>
      </c>
      <c r="B55" s="3"/>
      <c r="C55" s="5"/>
      <c r="D55" s="5"/>
    </row>
    <row r="56" spans="1:4" s="11" customFormat="1" ht="15" customHeight="1">
      <c r="A56" s="39" t="s">
        <v>344</v>
      </c>
      <c r="B56" s="3"/>
      <c r="C56" s="5"/>
      <c r="D56" s="5"/>
    </row>
    <row r="57" spans="1:4" s="11" customFormat="1" ht="15" customHeight="1">
      <c r="A57" s="39" t="s">
        <v>345</v>
      </c>
      <c r="B57" s="3"/>
      <c r="C57" s="5"/>
      <c r="D57" s="5">
        <v>296206</v>
      </c>
    </row>
    <row r="58" spans="1:4" s="11" customFormat="1" ht="15" customHeight="1">
      <c r="A58" s="39" t="s">
        <v>346</v>
      </c>
      <c r="B58" s="3"/>
      <c r="C58" s="5"/>
      <c r="D58" s="5"/>
    </row>
    <row r="59" spans="1:4" s="11" customFormat="1" ht="15" customHeight="1">
      <c r="A59" s="39" t="s">
        <v>347</v>
      </c>
      <c r="B59" s="3"/>
      <c r="C59" s="5"/>
      <c r="D59" s="5"/>
    </row>
    <row r="60" spans="1:4" s="11" customFormat="1" ht="15" customHeight="1">
      <c r="A60" s="39" t="s">
        <v>348</v>
      </c>
      <c r="B60" s="3"/>
      <c r="C60" s="5"/>
      <c r="D60" s="5"/>
    </row>
    <row r="61" spans="1:4" s="11" customFormat="1" ht="15" customHeight="1">
      <c r="A61" s="32" t="s">
        <v>349</v>
      </c>
      <c r="B61" s="40"/>
      <c r="C61" s="4"/>
      <c r="D61" s="4"/>
    </row>
    <row r="62" spans="1:4" s="11" customFormat="1" ht="15" customHeight="1">
      <c r="A62" s="39" t="s">
        <v>350</v>
      </c>
      <c r="B62" s="3"/>
      <c r="C62" s="5"/>
      <c r="D62" s="5"/>
    </row>
    <row r="63" spans="1:4" s="11" customFormat="1" ht="15" customHeight="1">
      <c r="A63" s="39" t="s">
        <v>351</v>
      </c>
      <c r="B63" s="3"/>
      <c r="C63" s="5"/>
      <c r="D63" s="5"/>
    </row>
    <row r="64" spans="1:4" s="11" customFormat="1" ht="15" customHeight="1">
      <c r="A64" s="39" t="s">
        <v>352</v>
      </c>
      <c r="B64" s="3"/>
      <c r="C64" s="5"/>
      <c r="D64" s="5"/>
    </row>
    <row r="65" spans="1:4" s="11" customFormat="1" ht="15" customHeight="1">
      <c r="A65" s="32" t="s">
        <v>353</v>
      </c>
      <c r="B65" s="40" t="s">
        <v>59</v>
      </c>
      <c r="C65" s="4">
        <f>C66</f>
        <v>380623400</v>
      </c>
      <c r="D65" s="4">
        <f>SUM(D66:D69)</f>
        <v>516356952</v>
      </c>
    </row>
    <row r="66" spans="1:4" ht="15" customHeight="1">
      <c r="A66" s="39" t="s">
        <v>354</v>
      </c>
      <c r="B66" s="3" t="s">
        <v>10</v>
      </c>
      <c r="C66" s="5">
        <v>380623400</v>
      </c>
      <c r="D66" s="5">
        <v>516356952</v>
      </c>
    </row>
    <row r="67" spans="1:4" ht="15" customHeight="1">
      <c r="A67" s="39" t="s">
        <v>355</v>
      </c>
      <c r="B67" s="3" t="s">
        <v>10</v>
      </c>
      <c r="C67" s="5"/>
      <c r="D67" s="5"/>
    </row>
    <row r="68" spans="1:4" ht="15" customHeight="1">
      <c r="A68" s="39" t="s">
        <v>356</v>
      </c>
      <c r="B68" s="3" t="s">
        <v>10</v>
      </c>
      <c r="C68" s="5"/>
      <c r="D68" s="5"/>
    </row>
    <row r="69" spans="1:4" ht="15" customHeight="1">
      <c r="A69" s="39" t="s">
        <v>357</v>
      </c>
      <c r="B69" s="3" t="s">
        <v>10</v>
      </c>
      <c r="C69" s="5"/>
      <c r="D69" s="5"/>
    </row>
    <row r="70" spans="1:4" s="11" customFormat="1" ht="15" customHeight="1">
      <c r="A70" s="32" t="s">
        <v>358</v>
      </c>
      <c r="B70" s="40" t="s">
        <v>70</v>
      </c>
      <c r="C70" s="5"/>
      <c r="D70" s="5"/>
    </row>
    <row r="71" spans="1:4" s="11" customFormat="1" ht="15" customHeight="1">
      <c r="A71" s="32" t="s">
        <v>359</v>
      </c>
      <c r="B71" s="40" t="s">
        <v>10</v>
      </c>
      <c r="C71" s="5"/>
      <c r="D71" s="5"/>
    </row>
    <row r="72" spans="1:4" ht="15" customHeight="1">
      <c r="A72" s="39" t="s">
        <v>360</v>
      </c>
      <c r="B72" s="3" t="s">
        <v>10</v>
      </c>
      <c r="C72" s="5"/>
      <c r="D72" s="5"/>
    </row>
    <row r="73" spans="1:4" ht="15" customHeight="1">
      <c r="A73" s="39" t="s">
        <v>361</v>
      </c>
      <c r="B73" s="3" t="s">
        <v>10</v>
      </c>
      <c r="C73" s="5"/>
      <c r="D73" s="5"/>
    </row>
    <row r="74" spans="1:4" ht="15" customHeight="1">
      <c r="A74" s="39" t="s">
        <v>362</v>
      </c>
      <c r="B74" s="3" t="s">
        <v>10</v>
      </c>
      <c r="C74" s="5"/>
      <c r="D74" s="5"/>
    </row>
    <row r="75" spans="1:4" ht="15" customHeight="1">
      <c r="A75" s="39" t="s">
        <v>363</v>
      </c>
      <c r="B75" s="3" t="s">
        <v>10</v>
      </c>
      <c r="C75" s="5"/>
      <c r="D75" s="5"/>
    </row>
    <row r="76" spans="1:4" s="11" customFormat="1" ht="15" customHeight="1">
      <c r="A76" s="32" t="s">
        <v>364</v>
      </c>
      <c r="B76" s="40" t="s">
        <v>10</v>
      </c>
      <c r="C76" s="5"/>
      <c r="D76" s="5"/>
    </row>
    <row r="77" spans="1:4" s="11" customFormat="1" ht="15" customHeight="1">
      <c r="A77" s="32" t="s">
        <v>365</v>
      </c>
      <c r="B77" s="40" t="s">
        <v>73</v>
      </c>
      <c r="C77" s="4"/>
      <c r="D77" s="4"/>
    </row>
    <row r="78" spans="1:4" ht="15" customHeight="1">
      <c r="A78" s="39" t="s">
        <v>366</v>
      </c>
      <c r="B78" s="3" t="s">
        <v>10</v>
      </c>
      <c r="C78" s="5"/>
      <c r="D78" s="5"/>
    </row>
    <row r="79" spans="1:4" ht="15" customHeight="1">
      <c r="A79" s="39" t="s">
        <v>367</v>
      </c>
      <c r="B79" s="3" t="s">
        <v>10</v>
      </c>
      <c r="C79" s="5"/>
      <c r="D79" s="5"/>
    </row>
    <row r="80" spans="1:4" ht="15" customHeight="1">
      <c r="A80" s="39" t="s">
        <v>368</v>
      </c>
      <c r="B80" s="3" t="s">
        <v>10</v>
      </c>
      <c r="C80" s="5"/>
      <c r="D80" s="5"/>
    </row>
    <row r="81" spans="1:4" s="11" customFormat="1" ht="15" customHeight="1">
      <c r="A81" s="32" t="s">
        <v>459</v>
      </c>
      <c r="B81" s="40" t="s">
        <v>80</v>
      </c>
      <c r="C81" s="5"/>
      <c r="D81" s="5"/>
    </row>
    <row r="82" spans="1:4" s="11" customFormat="1" ht="15" customHeight="1">
      <c r="A82" s="32" t="s">
        <v>458</v>
      </c>
      <c r="B82" s="40" t="s">
        <v>87</v>
      </c>
      <c r="C82" s="5"/>
      <c r="D82" s="5"/>
    </row>
    <row r="83" spans="1:4" s="11" customFormat="1" ht="15" customHeight="1">
      <c r="A83" s="32" t="s">
        <v>457</v>
      </c>
      <c r="B83" s="40" t="s">
        <v>92</v>
      </c>
      <c r="C83" s="5"/>
      <c r="D83" s="5"/>
    </row>
    <row r="84" spans="1:4" s="11" customFormat="1" ht="15" customHeight="1">
      <c r="A84" s="32" t="s">
        <v>589</v>
      </c>
      <c r="B84" s="40" t="s">
        <v>97</v>
      </c>
      <c r="C84" s="4"/>
      <c r="D84" s="4"/>
    </row>
    <row r="85" spans="1:4" s="11" customFormat="1" ht="15" customHeight="1">
      <c r="A85" s="32" t="s">
        <v>456</v>
      </c>
      <c r="B85" s="40" t="s">
        <v>100</v>
      </c>
      <c r="C85" s="5"/>
      <c r="D85" s="5"/>
    </row>
    <row r="86" spans="1:4" s="11" customFormat="1" ht="15" customHeight="1">
      <c r="A86" s="32" t="s">
        <v>369</v>
      </c>
      <c r="B86" s="40" t="s">
        <v>111</v>
      </c>
      <c r="C86" s="4">
        <f>C91</f>
        <v>5734320526</v>
      </c>
      <c r="D86" s="4">
        <f>SUM(D87:D91)</f>
        <v>5734320526</v>
      </c>
    </row>
    <row r="87" spans="1:4" ht="15" customHeight="1">
      <c r="A87" s="39" t="s">
        <v>370</v>
      </c>
      <c r="B87" s="3" t="s">
        <v>10</v>
      </c>
      <c r="C87" s="5"/>
      <c r="D87" s="5"/>
    </row>
    <row r="88" spans="1:4" ht="15" customHeight="1">
      <c r="A88" s="39" t="s">
        <v>371</v>
      </c>
      <c r="B88" s="3" t="s">
        <v>10</v>
      </c>
      <c r="C88" s="5"/>
      <c r="D88" s="5"/>
    </row>
    <row r="89" spans="1:4" ht="15" customHeight="1">
      <c r="A89" s="39" t="s">
        <v>372</v>
      </c>
      <c r="B89" s="3" t="s">
        <v>10</v>
      </c>
      <c r="C89" s="5"/>
      <c r="D89" s="5"/>
    </row>
    <row r="90" spans="1:4" ht="15" customHeight="1">
      <c r="A90" s="39" t="s">
        <v>373</v>
      </c>
      <c r="B90" s="3" t="s">
        <v>10</v>
      </c>
      <c r="C90" s="5"/>
      <c r="D90" s="5"/>
    </row>
    <row r="91" spans="1:4" ht="15" customHeight="1">
      <c r="A91" s="39" t="s">
        <v>374</v>
      </c>
      <c r="B91" s="3" t="s">
        <v>10</v>
      </c>
      <c r="C91" s="5">
        <v>5734320526</v>
      </c>
      <c r="D91" s="5">
        <v>5734320526</v>
      </c>
    </row>
    <row r="92" spans="1:4" s="11" customFormat="1" ht="15" customHeight="1">
      <c r="A92" s="32" t="s">
        <v>375</v>
      </c>
      <c r="B92" s="40" t="s">
        <v>117</v>
      </c>
      <c r="C92" s="4"/>
      <c r="D92" s="4"/>
    </row>
    <row r="93" spans="1:4" ht="15" customHeight="1">
      <c r="A93" s="39" t="s">
        <v>376</v>
      </c>
      <c r="B93" s="3" t="s">
        <v>10</v>
      </c>
      <c r="C93" s="5"/>
      <c r="D93" s="5"/>
    </row>
    <row r="94" spans="1:4" ht="15" customHeight="1">
      <c r="A94" s="39" t="s">
        <v>377</v>
      </c>
      <c r="B94" s="3" t="s">
        <v>10</v>
      </c>
      <c r="C94" s="5"/>
      <c r="D94" s="5"/>
    </row>
    <row r="95" spans="1:4" ht="15" customHeight="1">
      <c r="A95" s="39" t="s">
        <v>378</v>
      </c>
      <c r="B95" s="3" t="s">
        <v>10</v>
      </c>
      <c r="C95" s="5"/>
      <c r="D95" s="5"/>
    </row>
    <row r="96" spans="1:4" ht="15" customHeight="1">
      <c r="A96" s="39" t="s">
        <v>379</v>
      </c>
      <c r="B96" s="3" t="s">
        <v>10</v>
      </c>
      <c r="C96" s="5"/>
      <c r="D96" s="5"/>
    </row>
    <row r="97" spans="1:4" ht="15" customHeight="1">
      <c r="A97" s="39" t="s">
        <v>380</v>
      </c>
      <c r="B97" s="3" t="s">
        <v>10</v>
      </c>
      <c r="C97" s="5"/>
      <c r="D97" s="5"/>
    </row>
    <row r="98" spans="1:4" s="11" customFormat="1" ht="15" customHeight="1">
      <c r="A98" s="32" t="s">
        <v>381</v>
      </c>
      <c r="B98" s="40" t="s">
        <v>123</v>
      </c>
      <c r="C98" s="4">
        <v>18800000</v>
      </c>
      <c r="D98" s="4">
        <f>D100</f>
        <v>18800000</v>
      </c>
    </row>
    <row r="99" spans="1:4" ht="15" customHeight="1">
      <c r="A99" s="39" t="s">
        <v>382</v>
      </c>
      <c r="B99" s="3" t="s">
        <v>10</v>
      </c>
      <c r="C99" s="5"/>
      <c r="D99" s="5"/>
    </row>
    <row r="100" spans="1:4" ht="15" customHeight="1">
      <c r="A100" s="39" t="s">
        <v>383</v>
      </c>
      <c r="B100" s="3" t="s">
        <v>10</v>
      </c>
      <c r="C100" s="5">
        <v>18800000</v>
      </c>
      <c r="D100" s="5">
        <v>18800000</v>
      </c>
    </row>
    <row r="101" spans="1:4" s="11" customFormat="1" ht="15" customHeight="1">
      <c r="A101" s="32" t="s">
        <v>384</v>
      </c>
      <c r="B101" s="40" t="s">
        <v>134</v>
      </c>
      <c r="C101" s="4"/>
      <c r="D101" s="4"/>
    </row>
    <row r="102" spans="1:4" s="11" customFormat="1" ht="15" customHeight="1">
      <c r="A102" s="32" t="s">
        <v>385</v>
      </c>
      <c r="B102" s="40" t="s">
        <v>10</v>
      </c>
      <c r="C102" s="4"/>
      <c r="D102" s="4"/>
    </row>
    <row r="103" spans="1:4" ht="15" customHeight="1">
      <c r="A103" s="39" t="s">
        <v>386</v>
      </c>
      <c r="B103" s="3" t="s">
        <v>10</v>
      </c>
      <c r="C103" s="5"/>
      <c r="D103" s="5"/>
    </row>
    <row r="104" spans="1:4" ht="15" customHeight="1">
      <c r="A104" s="39" t="s">
        <v>303</v>
      </c>
      <c r="B104" s="3" t="s">
        <v>10</v>
      </c>
      <c r="C104" s="5"/>
      <c r="D104" s="5"/>
    </row>
    <row r="105" spans="1:4" ht="15" customHeight="1">
      <c r="A105" s="39" t="s">
        <v>304</v>
      </c>
      <c r="B105" s="3" t="s">
        <v>10</v>
      </c>
      <c r="C105" s="5"/>
      <c r="D105" s="5"/>
    </row>
    <row r="106" spans="1:4" ht="15" customHeight="1">
      <c r="A106" s="39" t="s">
        <v>387</v>
      </c>
      <c r="B106" s="3" t="s">
        <v>10</v>
      </c>
      <c r="C106" s="5"/>
      <c r="D106" s="5"/>
    </row>
    <row r="107" spans="1:4" ht="15" customHeight="1">
      <c r="A107" s="39" t="s">
        <v>388</v>
      </c>
      <c r="B107" s="3" t="s">
        <v>10</v>
      </c>
      <c r="C107" s="5"/>
      <c r="D107" s="5"/>
    </row>
    <row r="108" spans="1:4" s="11" customFormat="1" ht="15" customHeight="1">
      <c r="A108" s="32" t="s">
        <v>389</v>
      </c>
      <c r="B108" s="40" t="s">
        <v>10</v>
      </c>
      <c r="C108" s="4"/>
      <c r="D108" s="4"/>
    </row>
    <row r="109" spans="1:4" ht="15" customHeight="1">
      <c r="A109" s="39" t="s">
        <v>390</v>
      </c>
      <c r="B109" s="3" t="s">
        <v>10</v>
      </c>
      <c r="C109" s="5"/>
      <c r="D109" s="5"/>
    </row>
    <row r="110" spans="1:4" ht="15" customHeight="1">
      <c r="A110" s="39" t="s">
        <v>303</v>
      </c>
      <c r="B110" s="3" t="s">
        <v>10</v>
      </c>
      <c r="C110" s="5"/>
      <c r="D110" s="5"/>
    </row>
    <row r="111" spans="1:4" ht="15" customHeight="1">
      <c r="A111" s="39" t="s">
        <v>304</v>
      </c>
      <c r="B111" s="3" t="s">
        <v>10</v>
      </c>
      <c r="C111" s="5"/>
      <c r="D111" s="5"/>
    </row>
    <row r="112" spans="1:4" ht="15" customHeight="1">
      <c r="A112" s="39" t="s">
        <v>391</v>
      </c>
      <c r="B112" s="3" t="s">
        <v>10</v>
      </c>
      <c r="C112" s="5"/>
      <c r="D112" s="5"/>
    </row>
    <row r="113" spans="1:4" ht="15" customHeight="1">
      <c r="A113" s="39" t="s">
        <v>392</v>
      </c>
      <c r="B113" s="3" t="s">
        <v>10</v>
      </c>
      <c r="C113" s="5"/>
      <c r="D113" s="5"/>
    </row>
    <row r="114" spans="1:4" s="11" customFormat="1" ht="15" customHeight="1">
      <c r="A114" s="32" t="s">
        <v>393</v>
      </c>
      <c r="B114" s="40" t="s">
        <v>141</v>
      </c>
      <c r="C114" s="4">
        <f>C116+C120+C121</f>
        <v>2119809776</v>
      </c>
      <c r="D114" s="4">
        <f>D115</f>
        <v>2287542579</v>
      </c>
    </row>
    <row r="115" spans="1:5" s="11" customFormat="1" ht="15" customHeight="1">
      <c r="A115" s="32" t="s">
        <v>394</v>
      </c>
      <c r="B115" s="40"/>
      <c r="C115" s="4"/>
      <c r="D115" s="4">
        <f>SUM(D116:D124)</f>
        <v>2287542579</v>
      </c>
      <c r="E115" s="88"/>
    </row>
    <row r="116" spans="1:4" s="11" customFormat="1" ht="15" customHeight="1">
      <c r="A116" s="39" t="s">
        <v>340</v>
      </c>
      <c r="B116" s="3"/>
      <c r="C116" s="5">
        <v>973893565</v>
      </c>
      <c r="D116" s="90">
        <v>842978580</v>
      </c>
    </row>
    <row r="117" spans="1:4" s="11" customFormat="1" ht="15" customHeight="1">
      <c r="A117" s="39" t="s">
        <v>341</v>
      </c>
      <c r="B117" s="3"/>
      <c r="C117" s="5"/>
      <c r="D117" s="5"/>
    </row>
    <row r="118" spans="1:4" s="11" customFormat="1" ht="15" customHeight="1">
      <c r="A118" s="39" t="s">
        <v>342</v>
      </c>
      <c r="B118" s="3"/>
      <c r="C118" s="5"/>
      <c r="D118" s="5"/>
    </row>
    <row r="119" spans="1:4" s="11" customFormat="1" ht="15" customHeight="1">
      <c r="A119" s="39" t="s">
        <v>343</v>
      </c>
      <c r="B119" s="3"/>
      <c r="C119" s="5"/>
      <c r="D119" s="5"/>
    </row>
    <row r="120" spans="1:4" s="11" customFormat="1" ht="15" customHeight="1">
      <c r="A120" s="39" t="s">
        <v>344</v>
      </c>
      <c r="B120" s="3"/>
      <c r="C120" s="90">
        <v>904292190</v>
      </c>
      <c r="D120" s="90">
        <v>991218526</v>
      </c>
    </row>
    <row r="121" spans="1:4" s="11" customFormat="1" ht="15" customHeight="1">
      <c r="A121" s="39" t="s">
        <v>345</v>
      </c>
      <c r="B121" s="3"/>
      <c r="C121" s="5">
        <v>241624021</v>
      </c>
      <c r="D121" s="5">
        <v>453345473</v>
      </c>
    </row>
    <row r="122" spans="1:4" s="11" customFormat="1" ht="15" customHeight="1">
      <c r="A122" s="39" t="s">
        <v>346</v>
      </c>
      <c r="B122" s="3"/>
      <c r="D122" s="131"/>
    </row>
    <row r="123" spans="1:4" s="11" customFormat="1" ht="15" customHeight="1">
      <c r="A123" s="39" t="s">
        <v>347</v>
      </c>
      <c r="B123" s="3"/>
      <c r="C123" s="5"/>
      <c r="D123" s="5"/>
    </row>
    <row r="124" spans="1:4" s="11" customFormat="1" ht="15" customHeight="1">
      <c r="A124" s="39" t="s">
        <v>348</v>
      </c>
      <c r="B124" s="3"/>
      <c r="C124" s="5"/>
      <c r="D124" s="5"/>
    </row>
    <row r="125" spans="1:4" s="11" customFormat="1" ht="15" customHeight="1">
      <c r="A125" s="32" t="s">
        <v>395</v>
      </c>
      <c r="B125" s="40"/>
      <c r="C125" s="4"/>
      <c r="D125" s="4"/>
    </row>
    <row r="126" spans="1:4" s="11" customFormat="1" ht="15" customHeight="1">
      <c r="A126" s="39" t="s">
        <v>350</v>
      </c>
      <c r="B126" s="3"/>
      <c r="C126" s="5"/>
      <c r="D126" s="5"/>
    </row>
    <row r="127" spans="1:4" s="11" customFormat="1" ht="15" customHeight="1">
      <c r="A127" s="39" t="s">
        <v>351</v>
      </c>
      <c r="B127" s="3"/>
      <c r="C127" s="5"/>
      <c r="D127" s="5"/>
    </row>
    <row r="128" spans="1:4" s="11" customFormat="1" ht="15" customHeight="1">
      <c r="A128" s="39" t="s">
        <v>352</v>
      </c>
      <c r="B128" s="3"/>
      <c r="C128" s="5"/>
      <c r="D128" s="5"/>
    </row>
    <row r="129" spans="1:4" s="11" customFormat="1" ht="15" customHeight="1">
      <c r="A129" s="32" t="s">
        <v>396</v>
      </c>
      <c r="B129" s="40" t="s">
        <v>146</v>
      </c>
      <c r="C129" s="4">
        <f>C131+C133</f>
        <v>15789610279</v>
      </c>
      <c r="D129" s="4">
        <f>D131+D133</f>
        <v>13844667015</v>
      </c>
    </row>
    <row r="130" spans="1:4" ht="15" customHeight="1">
      <c r="A130" s="39" t="s">
        <v>397</v>
      </c>
      <c r="B130" s="3" t="s">
        <v>10</v>
      </c>
      <c r="C130" s="5"/>
      <c r="D130" s="5"/>
    </row>
    <row r="131" spans="1:4" ht="15" customHeight="1">
      <c r="A131" s="39" t="s">
        <v>398</v>
      </c>
      <c r="B131" s="3" t="s">
        <v>10</v>
      </c>
      <c r="C131" s="5">
        <v>856436300</v>
      </c>
      <c r="D131" s="5">
        <v>1085648960</v>
      </c>
    </row>
    <row r="132" spans="1:4" ht="15" customHeight="1">
      <c r="A132" s="39" t="s">
        <v>399</v>
      </c>
      <c r="B132" s="3" t="s">
        <v>10</v>
      </c>
      <c r="C132" s="5"/>
      <c r="D132" s="5"/>
    </row>
    <row r="133" spans="1:4" ht="15" customHeight="1">
      <c r="A133" s="39" t="s">
        <v>400</v>
      </c>
      <c r="B133" s="3" t="s">
        <v>10</v>
      </c>
      <c r="C133" s="90">
        <v>14933173979</v>
      </c>
      <c r="D133" s="5">
        <v>12759018055</v>
      </c>
    </row>
    <row r="134" spans="1:4" s="11" customFormat="1" ht="15" customHeight="1">
      <c r="A134" s="32" t="s">
        <v>401</v>
      </c>
      <c r="B134" s="40" t="s">
        <v>149</v>
      </c>
      <c r="C134" s="4"/>
      <c r="D134" s="4"/>
    </row>
    <row r="135" spans="1:4" ht="15" customHeight="1">
      <c r="A135" s="39" t="s">
        <v>402</v>
      </c>
      <c r="B135" s="3" t="s">
        <v>10</v>
      </c>
      <c r="C135" s="5"/>
      <c r="D135" s="5"/>
    </row>
    <row r="136" spans="1:4" ht="15" customHeight="1">
      <c r="A136" s="39" t="s">
        <v>403</v>
      </c>
      <c r="B136" s="3" t="s">
        <v>10</v>
      </c>
      <c r="C136" s="5"/>
      <c r="D136" s="5"/>
    </row>
    <row r="137" spans="1:5" s="11" customFormat="1" ht="15" customHeight="1">
      <c r="A137" s="32" t="s">
        <v>404</v>
      </c>
      <c r="B137" s="40" t="s">
        <v>154</v>
      </c>
      <c r="C137" s="4"/>
      <c r="D137" s="4">
        <f>D139+D145</f>
        <v>3118068135</v>
      </c>
      <c r="E137" s="88"/>
    </row>
    <row r="138" spans="1:4" ht="15" customHeight="1">
      <c r="A138" s="39" t="s">
        <v>405</v>
      </c>
      <c r="B138" s="3" t="s">
        <v>10</v>
      </c>
      <c r="C138" s="5"/>
      <c r="D138" s="5"/>
    </row>
    <row r="139" spans="1:5" ht="15" customHeight="1">
      <c r="A139" s="39" t="s">
        <v>406</v>
      </c>
      <c r="B139" s="3" t="s">
        <v>10</v>
      </c>
      <c r="C139" s="5">
        <v>431035207</v>
      </c>
      <c r="D139" s="5">
        <v>213042955</v>
      </c>
      <c r="E139" s="79"/>
    </row>
    <row r="140" spans="1:4" ht="15" customHeight="1">
      <c r="A140" s="39" t="s">
        <v>407</v>
      </c>
      <c r="B140" s="3" t="s">
        <v>10</v>
      </c>
      <c r="C140" s="5"/>
      <c r="D140" s="5"/>
    </row>
    <row r="141" spans="1:4" ht="15" customHeight="1">
      <c r="A141" s="39" t="s">
        <v>408</v>
      </c>
      <c r="B141" s="3" t="s">
        <v>10</v>
      </c>
      <c r="C141" s="5"/>
      <c r="D141" s="5"/>
    </row>
    <row r="142" spans="1:4" ht="15" customHeight="1">
      <c r="A142" s="39" t="s">
        <v>409</v>
      </c>
      <c r="B142" s="3" t="s">
        <v>10</v>
      </c>
      <c r="C142" s="5"/>
      <c r="D142" s="5"/>
    </row>
    <row r="143" spans="1:4" ht="15" customHeight="1">
      <c r="A143" s="39" t="s">
        <v>410</v>
      </c>
      <c r="B143" s="3" t="s">
        <v>10</v>
      </c>
      <c r="C143" s="5"/>
      <c r="D143" s="5"/>
    </row>
    <row r="144" spans="1:4" ht="15" customHeight="1">
      <c r="A144" s="39" t="s">
        <v>411</v>
      </c>
      <c r="B144" s="3" t="s">
        <v>10</v>
      </c>
      <c r="C144" s="5"/>
      <c r="D144" s="5"/>
    </row>
    <row r="145" spans="1:5" ht="15" customHeight="1">
      <c r="A145" s="39" t="s">
        <v>412</v>
      </c>
      <c r="B145" s="3" t="s">
        <v>10</v>
      </c>
      <c r="C145" s="5">
        <v>5541332360</v>
      </c>
      <c r="D145" s="5">
        <v>2905025180</v>
      </c>
      <c r="E145" s="79"/>
    </row>
    <row r="146" spans="1:4" s="11" customFormat="1" ht="15" customHeight="1">
      <c r="A146" s="32" t="s">
        <v>413</v>
      </c>
      <c r="B146" s="40" t="s">
        <v>163</v>
      </c>
      <c r="C146" s="5"/>
      <c r="D146" s="5"/>
    </row>
    <row r="147" spans="1:4" s="11" customFormat="1" ht="15" customHeight="1">
      <c r="A147" s="32" t="s">
        <v>414</v>
      </c>
      <c r="B147" s="40" t="s">
        <v>10</v>
      </c>
      <c r="C147" s="5"/>
      <c r="D147" s="5"/>
    </row>
    <row r="148" spans="1:4" ht="15" customHeight="1">
      <c r="A148" s="39" t="s">
        <v>415</v>
      </c>
      <c r="B148" s="3" t="s">
        <v>10</v>
      </c>
      <c r="C148" s="5"/>
      <c r="D148" s="5"/>
    </row>
    <row r="149" spans="1:4" ht="15" customHeight="1">
      <c r="A149" s="39" t="s">
        <v>416</v>
      </c>
      <c r="B149" s="3" t="s">
        <v>10</v>
      </c>
      <c r="C149" s="5"/>
      <c r="D149" s="5"/>
    </row>
    <row r="150" spans="1:4" s="11" customFormat="1" ht="15" customHeight="1">
      <c r="A150" s="32" t="s">
        <v>417</v>
      </c>
      <c r="B150" s="40" t="s">
        <v>10</v>
      </c>
      <c r="C150" s="5"/>
      <c r="D150" s="5"/>
    </row>
    <row r="151" spans="1:4" s="11" customFormat="1" ht="15" customHeight="1">
      <c r="A151" s="32" t="s">
        <v>418</v>
      </c>
      <c r="B151" s="40" t="s">
        <v>166</v>
      </c>
      <c r="C151" s="4">
        <f>C153</f>
        <v>480000</v>
      </c>
      <c r="D151" s="4">
        <v>480000</v>
      </c>
    </row>
    <row r="152" spans="1:4" ht="15" customHeight="1">
      <c r="A152" s="39" t="s">
        <v>411</v>
      </c>
      <c r="B152" s="3" t="s">
        <v>10</v>
      </c>
      <c r="C152" s="5"/>
      <c r="D152" s="5"/>
    </row>
    <row r="153" spans="1:4" ht="15" customHeight="1">
      <c r="A153" s="39" t="s">
        <v>419</v>
      </c>
      <c r="B153" s="3" t="s">
        <v>10</v>
      </c>
      <c r="C153" s="5">
        <v>480000</v>
      </c>
      <c r="D153" s="5">
        <v>480000</v>
      </c>
    </row>
    <row r="154" spans="1:4" ht="15" customHeight="1">
      <c r="A154" s="39" t="s">
        <v>420</v>
      </c>
      <c r="B154" s="3" t="s">
        <v>10</v>
      </c>
      <c r="C154" s="5"/>
      <c r="D154" s="5"/>
    </row>
    <row r="155" spans="1:4" s="11" customFormat="1" ht="15" customHeight="1">
      <c r="A155" s="32" t="s">
        <v>421</v>
      </c>
      <c r="B155" s="40" t="s">
        <v>120</v>
      </c>
      <c r="C155" s="4">
        <f>C156</f>
        <v>9374830500</v>
      </c>
      <c r="D155" s="4">
        <f>D156+D164</f>
        <v>7590000000</v>
      </c>
    </row>
    <row r="156" spans="1:4" s="11" customFormat="1" ht="15" customHeight="1">
      <c r="A156" s="32" t="s">
        <v>422</v>
      </c>
      <c r="B156" s="40" t="s">
        <v>10</v>
      </c>
      <c r="C156" s="4">
        <f>C160</f>
        <v>9374830500</v>
      </c>
      <c r="D156" s="4">
        <f>D160</f>
        <v>7590000000</v>
      </c>
    </row>
    <row r="157" spans="1:4" ht="15" customHeight="1">
      <c r="A157" s="39" t="s">
        <v>386</v>
      </c>
      <c r="B157" s="3" t="s">
        <v>10</v>
      </c>
      <c r="C157" s="5"/>
      <c r="D157" s="5"/>
    </row>
    <row r="158" spans="1:4" ht="15" customHeight="1">
      <c r="A158" s="39" t="s">
        <v>303</v>
      </c>
      <c r="B158" s="3" t="s">
        <v>10</v>
      </c>
      <c r="C158" s="5"/>
      <c r="D158" s="5"/>
    </row>
    <row r="159" spans="1:4" ht="15" customHeight="1">
      <c r="A159" s="39" t="s">
        <v>304</v>
      </c>
      <c r="B159" s="3" t="s">
        <v>10</v>
      </c>
      <c r="C159" s="5"/>
      <c r="D159" s="5"/>
    </row>
    <row r="160" spans="1:4" ht="15" customHeight="1">
      <c r="A160" s="39" t="s">
        <v>388</v>
      </c>
      <c r="B160" s="3" t="s">
        <v>10</v>
      </c>
      <c r="C160" s="5">
        <v>9374830500</v>
      </c>
      <c r="D160" s="5">
        <f>D161</f>
        <v>7590000000</v>
      </c>
    </row>
    <row r="161" spans="1:4" ht="15" customHeight="1">
      <c r="A161" s="39" t="s">
        <v>303</v>
      </c>
      <c r="B161" s="3" t="s">
        <v>10</v>
      </c>
      <c r="C161" s="5">
        <v>9374830500</v>
      </c>
      <c r="D161" s="5">
        <v>7590000000</v>
      </c>
    </row>
    <row r="162" spans="1:4" ht="15" customHeight="1">
      <c r="A162" s="39" t="s">
        <v>304</v>
      </c>
      <c r="B162" s="3" t="s">
        <v>10</v>
      </c>
      <c r="C162" s="5"/>
      <c r="D162" s="5"/>
    </row>
    <row r="163" spans="1:4" ht="15" customHeight="1">
      <c r="A163" s="39" t="s">
        <v>423</v>
      </c>
      <c r="B163" s="3" t="s">
        <v>10</v>
      </c>
      <c r="C163" s="5"/>
      <c r="D163" s="5"/>
    </row>
    <row r="164" spans="1:4" s="11" customFormat="1" ht="15" customHeight="1">
      <c r="A164" s="32" t="s">
        <v>424</v>
      </c>
      <c r="B164" s="40" t="s">
        <v>10</v>
      </c>
      <c r="C164" s="4"/>
      <c r="D164" s="4"/>
    </row>
    <row r="165" spans="1:4" ht="15" customHeight="1">
      <c r="A165" s="39" t="s">
        <v>425</v>
      </c>
      <c r="B165" s="3" t="s">
        <v>10</v>
      </c>
      <c r="C165" s="5"/>
      <c r="D165" s="5"/>
    </row>
    <row r="166" spans="1:4" ht="15" customHeight="1">
      <c r="A166" s="39" t="s">
        <v>426</v>
      </c>
      <c r="B166" s="3" t="s">
        <v>10</v>
      </c>
      <c r="C166" s="5"/>
      <c r="D166" s="5"/>
    </row>
    <row r="167" spans="1:4" s="11" customFormat="1" ht="15" customHeight="1">
      <c r="A167" s="32" t="s">
        <v>582</v>
      </c>
      <c r="B167" s="40"/>
      <c r="C167" s="4"/>
      <c r="D167" s="4"/>
    </row>
    <row r="168" spans="1:4" s="11" customFormat="1" ht="15" customHeight="1">
      <c r="A168" s="32" t="s">
        <v>427</v>
      </c>
      <c r="B168" s="40" t="s">
        <v>171</v>
      </c>
      <c r="C168" s="4"/>
      <c r="D168" s="4"/>
    </row>
    <row r="169" spans="1:4" ht="15" customHeight="1">
      <c r="A169" s="28" t="s">
        <v>428</v>
      </c>
      <c r="B169" s="3" t="s">
        <v>10</v>
      </c>
      <c r="C169" s="5"/>
      <c r="D169" s="5"/>
    </row>
    <row r="170" spans="1:4" ht="15" customHeight="1">
      <c r="A170" s="39" t="s">
        <v>429</v>
      </c>
      <c r="B170" s="3" t="s">
        <v>10</v>
      </c>
      <c r="C170" s="5"/>
      <c r="D170" s="5"/>
    </row>
    <row r="171" spans="1:4" ht="15" customHeight="1">
      <c r="A171" s="39" t="s">
        <v>430</v>
      </c>
      <c r="B171" s="3" t="s">
        <v>10</v>
      </c>
      <c r="C171" s="5"/>
      <c r="D171" s="5"/>
    </row>
    <row r="172" spans="1:4" ht="15" customHeight="1">
      <c r="A172" s="39" t="s">
        <v>431</v>
      </c>
      <c r="B172" s="3" t="s">
        <v>10</v>
      </c>
      <c r="C172" s="5"/>
      <c r="D172" s="5"/>
    </row>
    <row r="173" spans="1:4" ht="15" customHeight="1">
      <c r="A173" s="39" t="s">
        <v>432</v>
      </c>
      <c r="B173" s="3" t="s">
        <v>10</v>
      </c>
      <c r="C173" s="5"/>
      <c r="D173" s="5"/>
    </row>
    <row r="174" spans="1:4" ht="15" customHeight="1">
      <c r="A174" s="28" t="s">
        <v>433</v>
      </c>
      <c r="B174" s="3" t="s">
        <v>10</v>
      </c>
      <c r="C174" s="5"/>
      <c r="D174" s="5"/>
    </row>
    <row r="175" spans="1:4" ht="15" customHeight="1">
      <c r="A175" s="39" t="s">
        <v>434</v>
      </c>
      <c r="B175" s="3" t="s">
        <v>10</v>
      </c>
      <c r="C175" s="5"/>
      <c r="D175" s="5"/>
    </row>
    <row r="176" spans="1:4" ht="15" customHeight="1">
      <c r="A176" s="39" t="s">
        <v>435</v>
      </c>
      <c r="B176" s="3" t="s">
        <v>10</v>
      </c>
      <c r="C176" s="5"/>
      <c r="D176" s="5"/>
    </row>
    <row r="177" spans="1:4" s="11" customFormat="1" ht="15" customHeight="1">
      <c r="A177" s="32" t="s">
        <v>438</v>
      </c>
      <c r="B177" s="40" t="s">
        <v>182</v>
      </c>
      <c r="C177" s="4">
        <v>74374705873</v>
      </c>
      <c r="D177" s="4">
        <v>69413419748</v>
      </c>
    </row>
    <row r="178" spans="1:4" ht="15" customHeight="1">
      <c r="A178" s="32" t="s">
        <v>455</v>
      </c>
      <c r="B178" s="3"/>
      <c r="C178" s="5"/>
      <c r="D178" s="5"/>
    </row>
    <row r="179" spans="1:4" ht="15" customHeight="1">
      <c r="A179" s="32" t="s">
        <v>462</v>
      </c>
      <c r="B179" s="3"/>
      <c r="C179" s="5"/>
      <c r="D179" s="5"/>
    </row>
    <row r="180" spans="1:4" ht="15" customHeight="1">
      <c r="A180" s="32" t="s">
        <v>439</v>
      </c>
      <c r="B180" s="3"/>
      <c r="C180" s="5"/>
      <c r="D180" s="5"/>
    </row>
    <row r="181" spans="1:4" ht="15" customHeight="1">
      <c r="A181" s="39" t="s">
        <v>440</v>
      </c>
      <c r="B181" s="3"/>
      <c r="C181" s="5"/>
      <c r="D181" s="5"/>
    </row>
    <row r="182" spans="1:4" s="11" customFormat="1" ht="15" customHeight="1">
      <c r="A182" s="32" t="s">
        <v>441</v>
      </c>
      <c r="B182" s="40"/>
      <c r="C182" s="4"/>
      <c r="D182" s="4"/>
    </row>
    <row r="183" spans="1:4" ht="15" customHeight="1">
      <c r="A183" s="39" t="s">
        <v>442</v>
      </c>
      <c r="B183" s="3"/>
      <c r="C183" s="5"/>
      <c r="D183" s="5"/>
    </row>
    <row r="184" spans="1:4" ht="15" customHeight="1">
      <c r="A184" s="39" t="s">
        <v>443</v>
      </c>
      <c r="B184" s="3"/>
      <c r="C184" s="5"/>
      <c r="D184" s="5"/>
    </row>
    <row r="185" spans="1:4" ht="15" customHeight="1">
      <c r="A185" s="39" t="s">
        <v>444</v>
      </c>
      <c r="B185" s="3"/>
      <c r="C185" s="5"/>
      <c r="D185" s="5"/>
    </row>
    <row r="186" spans="1:4" ht="15" customHeight="1">
      <c r="A186" s="39" t="s">
        <v>445</v>
      </c>
      <c r="B186" s="3"/>
      <c r="C186" s="5"/>
      <c r="D186" s="5"/>
    </row>
    <row r="187" spans="1:4" s="11" customFormat="1" ht="15" customHeight="1">
      <c r="A187" s="32" t="s">
        <v>446</v>
      </c>
      <c r="B187" s="40"/>
      <c r="C187" s="4"/>
      <c r="D187" s="4"/>
    </row>
    <row r="188" spans="1:4" ht="15" customHeight="1">
      <c r="A188" s="39" t="s">
        <v>447</v>
      </c>
      <c r="B188" s="3"/>
      <c r="C188" s="5"/>
      <c r="D188" s="5"/>
    </row>
    <row r="189" spans="1:4" ht="15" customHeight="1">
      <c r="A189" s="39" t="s">
        <v>448</v>
      </c>
      <c r="B189" s="3"/>
      <c r="C189" s="5"/>
      <c r="D189" s="5"/>
    </row>
    <row r="190" spans="1:4" ht="15" customHeight="1">
      <c r="A190" s="39" t="s">
        <v>449</v>
      </c>
      <c r="B190" s="3"/>
      <c r="C190" s="5"/>
      <c r="D190" s="5"/>
    </row>
    <row r="191" spans="1:4" ht="15" customHeight="1">
      <c r="A191" s="39" t="s">
        <v>450</v>
      </c>
      <c r="B191" s="3"/>
      <c r="C191" s="5"/>
      <c r="D191" s="5"/>
    </row>
    <row r="192" spans="1:4" ht="15" customHeight="1">
      <c r="A192" s="39" t="s">
        <v>451</v>
      </c>
      <c r="B192" s="3"/>
      <c r="C192" s="5"/>
      <c r="D192" s="5"/>
    </row>
    <row r="193" spans="1:4" ht="15" customHeight="1">
      <c r="A193" s="39" t="s">
        <v>449</v>
      </c>
      <c r="B193" s="3"/>
      <c r="C193" s="5"/>
      <c r="D193" s="5"/>
    </row>
    <row r="194" spans="1:4" ht="15" customHeight="1">
      <c r="A194" s="39" t="s">
        <v>450</v>
      </c>
      <c r="B194" s="3"/>
      <c r="C194" s="5"/>
      <c r="D194" s="5"/>
    </row>
    <row r="195" spans="1:4" ht="15" customHeight="1">
      <c r="A195" s="39" t="s">
        <v>452</v>
      </c>
      <c r="B195" s="3"/>
      <c r="C195" s="5"/>
      <c r="D195" s="5"/>
    </row>
    <row r="196" spans="1:4" ht="15" customHeight="1">
      <c r="A196" s="39" t="s">
        <v>449</v>
      </c>
      <c r="B196" s="3"/>
      <c r="C196" s="5"/>
      <c r="D196" s="5"/>
    </row>
    <row r="197" spans="1:4" ht="15" customHeight="1">
      <c r="A197" s="39" t="s">
        <v>450</v>
      </c>
      <c r="B197" s="3"/>
      <c r="C197" s="5"/>
      <c r="D197" s="5"/>
    </row>
    <row r="198" spans="1:4" ht="15" customHeight="1">
      <c r="A198" s="32" t="s">
        <v>453</v>
      </c>
      <c r="B198" s="3"/>
      <c r="C198" s="5"/>
      <c r="D198" s="5"/>
    </row>
    <row r="199" spans="1:4" s="11" customFormat="1" ht="15" customHeight="1">
      <c r="A199" s="32" t="s">
        <v>454</v>
      </c>
      <c r="B199" s="40"/>
      <c r="C199" s="4"/>
      <c r="D199" s="4"/>
    </row>
    <row r="200" spans="1:4" s="11" customFormat="1" ht="15" customHeight="1">
      <c r="A200" s="32" t="s">
        <v>461</v>
      </c>
      <c r="B200" s="40"/>
      <c r="C200" s="4"/>
      <c r="D200" s="4"/>
    </row>
    <row r="201" spans="1:4" s="11" customFormat="1" ht="15" customHeight="1">
      <c r="A201" s="32" t="s">
        <v>463</v>
      </c>
      <c r="B201" s="40"/>
      <c r="C201" s="4"/>
      <c r="D201" s="4"/>
    </row>
    <row r="202" spans="1:4" s="11" customFormat="1" ht="15" customHeight="1">
      <c r="A202" s="32" t="s">
        <v>460</v>
      </c>
      <c r="B202" s="40" t="s">
        <v>464</v>
      </c>
      <c r="C202" s="4"/>
      <c r="D202" s="4"/>
    </row>
    <row r="203" spans="1:4" s="11" customFormat="1" ht="15" customHeight="1">
      <c r="A203" s="32" t="s">
        <v>465</v>
      </c>
      <c r="B203" s="40" t="s">
        <v>212</v>
      </c>
      <c r="C203" s="4"/>
      <c r="D203" s="4"/>
    </row>
    <row r="204" spans="1:4" s="11" customFormat="1" ht="15" customHeight="1">
      <c r="A204" s="32" t="s">
        <v>466</v>
      </c>
      <c r="B204" s="40"/>
      <c r="C204" s="4"/>
      <c r="D204" s="4"/>
    </row>
    <row r="205" spans="1:4" ht="15" customHeight="1">
      <c r="A205" s="39" t="s">
        <v>467</v>
      </c>
      <c r="B205" s="3"/>
      <c r="C205" s="5"/>
      <c r="D205" s="5"/>
    </row>
    <row r="206" spans="1:4" ht="15" customHeight="1">
      <c r="A206" s="39" t="s">
        <v>468</v>
      </c>
      <c r="B206" s="3"/>
      <c r="C206" s="5"/>
      <c r="D206" s="5"/>
    </row>
    <row r="207" spans="1:4" s="11" customFormat="1" ht="15" customHeight="1">
      <c r="A207" s="32" t="s">
        <v>472</v>
      </c>
      <c r="B207" s="40"/>
      <c r="C207" s="4"/>
      <c r="D207" s="4"/>
    </row>
    <row r="208" spans="1:4" s="11" customFormat="1" ht="15" customHeight="1">
      <c r="A208" s="32" t="s">
        <v>473</v>
      </c>
      <c r="B208" s="40"/>
      <c r="C208" s="4"/>
      <c r="D208" s="4"/>
    </row>
    <row r="209" spans="1:4" ht="15" customHeight="1">
      <c r="A209" s="39" t="s">
        <v>469</v>
      </c>
      <c r="B209" s="3"/>
      <c r="C209" s="5"/>
      <c r="D209" s="5"/>
    </row>
    <row r="210" spans="1:4" ht="15" customHeight="1">
      <c r="A210" s="39" t="s">
        <v>470</v>
      </c>
      <c r="B210" s="3"/>
      <c r="C210" s="5"/>
      <c r="D210" s="5"/>
    </row>
    <row r="211" spans="1:4" ht="15" customHeight="1">
      <c r="A211" s="39" t="s">
        <v>471</v>
      </c>
      <c r="B211" s="3"/>
      <c r="C211" s="5"/>
      <c r="D211" s="5"/>
    </row>
    <row r="212" spans="1:4" s="11" customFormat="1" ht="15" customHeight="1">
      <c r="A212" s="32" t="s">
        <v>436</v>
      </c>
      <c r="B212" s="40" t="s">
        <v>214</v>
      </c>
      <c r="C212" s="4"/>
      <c r="D212" s="4"/>
    </row>
    <row r="213" spans="1:4" ht="15" customHeight="1">
      <c r="A213" s="28" t="s">
        <v>738</v>
      </c>
      <c r="B213" s="3" t="s">
        <v>10</v>
      </c>
      <c r="C213" s="5"/>
      <c r="D213" s="5"/>
    </row>
    <row r="214" spans="1:4" ht="15" customHeight="1">
      <c r="A214" s="41" t="s">
        <v>437</v>
      </c>
      <c r="B214" s="6" t="s">
        <v>10</v>
      </c>
      <c r="C214" s="7"/>
      <c r="D214" s="7"/>
    </row>
    <row r="216" spans="3:4" ht="15">
      <c r="C216" s="9" t="s">
        <v>709</v>
      </c>
      <c r="D216" s="18"/>
    </row>
  </sheetData>
  <sheetProtection/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A36" sqref="A36"/>
    </sheetView>
  </sheetViews>
  <sheetFormatPr defaultColWidth="9.140625" defaultRowHeight="12.75"/>
  <cols>
    <col min="1" max="1" width="35.140625" style="46" customWidth="1"/>
    <col min="2" max="2" width="7.7109375" style="46" customWidth="1"/>
    <col min="3" max="3" width="17.57421875" style="46" bestFit="1" customWidth="1"/>
    <col min="4" max="4" width="15.28125" style="46" customWidth="1"/>
    <col min="5" max="5" width="16.8515625" style="46" customWidth="1"/>
    <col min="6" max="6" width="15.28125" style="46" customWidth="1"/>
    <col min="7" max="7" width="14.57421875" style="46" customWidth="1"/>
    <col min="8" max="8" width="16.7109375" style="46" bestFit="1" customWidth="1"/>
    <col min="9" max="16384" width="9.140625" style="46" customWidth="1"/>
  </cols>
  <sheetData>
    <row r="1" s="17" customFormat="1" ht="15">
      <c r="A1" s="8" t="s">
        <v>521</v>
      </c>
    </row>
    <row r="2" s="17" customFormat="1" ht="15">
      <c r="H2" s="16" t="s">
        <v>1</v>
      </c>
    </row>
    <row r="3" spans="1:8" s="43" customFormat="1" ht="28.5">
      <c r="A3" s="23" t="s">
        <v>474</v>
      </c>
      <c r="B3" s="23" t="s">
        <v>475</v>
      </c>
      <c r="C3" s="23" t="s">
        <v>476</v>
      </c>
      <c r="D3" s="23" t="s">
        <v>477</v>
      </c>
      <c r="E3" s="23" t="s">
        <v>478</v>
      </c>
      <c r="F3" s="23" t="s">
        <v>479</v>
      </c>
      <c r="G3" s="23" t="s">
        <v>480</v>
      </c>
      <c r="H3" s="23" t="s">
        <v>481</v>
      </c>
    </row>
    <row r="4" spans="1:8" s="43" customFormat="1" ht="14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12" s="43" customFormat="1" ht="13.5" customHeight="1">
      <c r="A5" s="44" t="s">
        <v>482</v>
      </c>
      <c r="B5" s="38" t="s">
        <v>232</v>
      </c>
      <c r="C5" s="2"/>
      <c r="D5" s="2"/>
      <c r="E5" s="2"/>
      <c r="F5" s="2"/>
      <c r="G5" s="2"/>
      <c r="H5" s="55"/>
      <c r="I5" s="109"/>
      <c r="J5" s="109"/>
      <c r="K5" s="109"/>
      <c r="L5" s="109"/>
    </row>
    <row r="6" spans="1:12" s="43" customFormat="1" ht="13.5" customHeight="1">
      <c r="A6" s="32" t="s">
        <v>483</v>
      </c>
      <c r="B6" s="40" t="s">
        <v>484</v>
      </c>
      <c r="C6" s="45">
        <f>5120238509+3363362865+5723931070</f>
        <v>14207532444</v>
      </c>
      <c r="D6" s="45">
        <f>640881744+287400000+752035268</f>
        <v>1680317012</v>
      </c>
      <c r="E6" s="45">
        <f>130142872198+490269364+200000000</f>
        <v>130833141562</v>
      </c>
      <c r="F6" s="45">
        <f>653454891+54977000+38107593</f>
        <v>746539484</v>
      </c>
      <c r="G6" s="45"/>
      <c r="H6" s="45">
        <f>SUM(C6:F6)</f>
        <v>147467530502</v>
      </c>
      <c r="I6" s="109"/>
      <c r="J6" s="109"/>
      <c r="K6" s="109"/>
      <c r="L6" s="109"/>
    </row>
    <row r="7" spans="1:12" s="43" customFormat="1" ht="13.5" customHeight="1">
      <c r="A7" s="32" t="s">
        <v>485</v>
      </c>
      <c r="B7" s="40" t="s">
        <v>486</v>
      </c>
      <c r="C7" s="45">
        <f>SUM(C8:C12)</f>
        <v>3565750548</v>
      </c>
      <c r="D7" s="45">
        <f>D8</f>
        <v>1010436363</v>
      </c>
      <c r="E7" s="45">
        <f>E8</f>
        <v>18760100001</v>
      </c>
      <c r="F7" s="45">
        <f>F8</f>
        <v>13986363</v>
      </c>
      <c r="G7" s="45"/>
      <c r="H7" s="45">
        <f>SUM(C7:F7)</f>
        <v>23350273275</v>
      </c>
      <c r="I7" s="109"/>
      <c r="J7" s="109"/>
      <c r="K7" s="109"/>
      <c r="L7" s="109"/>
    </row>
    <row r="8" spans="1:12" ht="13.5" customHeight="1">
      <c r="A8" s="39" t="s">
        <v>487</v>
      </c>
      <c r="B8" s="3" t="s">
        <v>28</v>
      </c>
      <c r="C8" s="5"/>
      <c r="D8" s="5">
        <v>1010436363</v>
      </c>
      <c r="E8" s="5">
        <v>18760100001</v>
      </c>
      <c r="F8" s="5">
        <v>13986363</v>
      </c>
      <c r="G8" s="5"/>
      <c r="H8" s="51">
        <f>SUM(C8:F8)</f>
        <v>19784522727</v>
      </c>
      <c r="I8" s="110"/>
      <c r="J8" s="110"/>
      <c r="K8" s="110"/>
      <c r="L8" s="110"/>
    </row>
    <row r="9" spans="1:12" ht="13.5" customHeight="1">
      <c r="A9" s="39" t="s">
        <v>488</v>
      </c>
      <c r="B9" s="3" t="s">
        <v>30</v>
      </c>
      <c r="C9" s="5">
        <v>3565750548</v>
      </c>
      <c r="D9" s="5"/>
      <c r="E9" s="5"/>
      <c r="F9" s="5"/>
      <c r="G9" s="5"/>
      <c r="H9" s="51">
        <f>SUM(C9:F9)</f>
        <v>3565750548</v>
      </c>
      <c r="I9" s="110"/>
      <c r="J9" s="110"/>
      <c r="K9" s="110"/>
      <c r="L9" s="110"/>
    </row>
    <row r="10" spans="1:12" ht="13.5" customHeight="1">
      <c r="A10" s="39" t="s">
        <v>489</v>
      </c>
      <c r="B10" s="3" t="s">
        <v>32</v>
      </c>
      <c r="C10" s="5"/>
      <c r="D10" s="5"/>
      <c r="E10" s="5"/>
      <c r="F10" s="5"/>
      <c r="G10" s="5"/>
      <c r="H10" s="45"/>
      <c r="I10" s="110"/>
      <c r="J10" s="110"/>
      <c r="K10" s="110"/>
      <c r="L10" s="110"/>
    </row>
    <row r="11" spans="1:12" ht="13.5" customHeight="1">
      <c r="A11" s="39" t="s">
        <v>490</v>
      </c>
      <c r="B11" s="3" t="s">
        <v>35</v>
      </c>
      <c r="C11" s="5"/>
      <c r="D11" s="5"/>
      <c r="E11" s="5"/>
      <c r="F11" s="5"/>
      <c r="G11" s="5"/>
      <c r="H11" s="45"/>
      <c r="I11" s="110"/>
      <c r="J11" s="110"/>
      <c r="K11" s="110"/>
      <c r="L11" s="110"/>
    </row>
    <row r="12" spans="1:12" ht="13.5" customHeight="1">
      <c r="A12" s="39" t="s">
        <v>491</v>
      </c>
      <c r="B12" s="3" t="s">
        <v>37</v>
      </c>
      <c r="C12" s="5"/>
      <c r="D12" s="5"/>
      <c r="E12" s="5"/>
      <c r="F12" s="5"/>
      <c r="G12" s="5"/>
      <c r="H12" s="45"/>
      <c r="I12" s="110"/>
      <c r="J12" s="110"/>
      <c r="K12" s="110"/>
      <c r="L12" s="110"/>
    </row>
    <row r="13" spans="1:12" s="43" customFormat="1" ht="13.5" customHeight="1">
      <c r="A13" s="32" t="s">
        <v>492</v>
      </c>
      <c r="B13" s="40" t="s">
        <v>493</v>
      </c>
      <c r="C13" s="45"/>
      <c r="D13" s="45">
        <f>SUM(D14:D18)</f>
        <v>73240000</v>
      </c>
      <c r="E13" s="45">
        <f>E15</f>
        <v>4123576942</v>
      </c>
      <c r="F13" s="45"/>
      <c r="G13" s="45"/>
      <c r="H13" s="45">
        <f>SUM(C13:F13)</f>
        <v>4196816942</v>
      </c>
      <c r="I13" s="123"/>
      <c r="J13" s="109"/>
      <c r="K13" s="109"/>
      <c r="L13" s="109"/>
    </row>
    <row r="14" spans="1:12" ht="13.5" customHeight="1">
      <c r="A14" s="39" t="s">
        <v>494</v>
      </c>
      <c r="B14" s="3" t="s">
        <v>44</v>
      </c>
      <c r="C14" s="5"/>
      <c r="D14" s="5"/>
      <c r="E14" s="5"/>
      <c r="F14" s="5"/>
      <c r="G14" s="5"/>
      <c r="H14" s="45"/>
      <c r="I14" s="110"/>
      <c r="J14" s="110"/>
      <c r="K14" s="110"/>
      <c r="L14" s="110"/>
    </row>
    <row r="15" spans="1:12" ht="13.5" customHeight="1">
      <c r="A15" s="39" t="s">
        <v>495</v>
      </c>
      <c r="B15" s="3" t="s">
        <v>496</v>
      </c>
      <c r="C15" s="5"/>
      <c r="D15" s="5">
        <v>73240000</v>
      </c>
      <c r="E15" s="5">
        <v>4123576942</v>
      </c>
      <c r="F15" s="5"/>
      <c r="G15" s="5"/>
      <c r="H15" s="51">
        <f>SUM(C15:F15)</f>
        <v>4196816942</v>
      </c>
      <c r="I15" s="110"/>
      <c r="J15" s="110"/>
      <c r="K15" s="110"/>
      <c r="L15" s="110"/>
    </row>
    <row r="16" spans="1:12" ht="13.5" customHeight="1">
      <c r="A16" s="39" t="s">
        <v>489</v>
      </c>
      <c r="B16" s="3" t="s">
        <v>497</v>
      </c>
      <c r="C16" s="5"/>
      <c r="D16" s="5"/>
      <c r="E16" s="5"/>
      <c r="F16" s="5"/>
      <c r="G16" s="5"/>
      <c r="H16" s="45"/>
      <c r="I16" s="110"/>
      <c r="J16" s="110"/>
      <c r="K16" s="110"/>
      <c r="L16" s="110"/>
    </row>
    <row r="17" spans="1:12" ht="13.5" customHeight="1">
      <c r="A17" s="39" t="s">
        <v>490</v>
      </c>
      <c r="B17" s="3" t="s">
        <v>498</v>
      </c>
      <c r="C17" s="5"/>
      <c r="D17" s="5"/>
      <c r="E17" s="51"/>
      <c r="F17" s="5"/>
      <c r="G17" s="5"/>
      <c r="H17" s="51">
        <f>SUM(C17:F17)</f>
        <v>0</v>
      </c>
      <c r="I17" s="110"/>
      <c r="J17" s="110"/>
      <c r="K17" s="110"/>
      <c r="L17" s="110"/>
    </row>
    <row r="18" spans="1:12" ht="13.5" customHeight="1">
      <c r="A18" s="39" t="s">
        <v>499</v>
      </c>
      <c r="B18" s="3" t="s">
        <v>500</v>
      </c>
      <c r="C18" s="5"/>
      <c r="D18" s="5"/>
      <c r="E18" s="5"/>
      <c r="F18" s="5"/>
      <c r="G18" s="5"/>
      <c r="H18" s="45"/>
      <c r="I18" s="110"/>
      <c r="J18" s="110"/>
      <c r="K18" s="110"/>
      <c r="L18" s="110"/>
    </row>
    <row r="19" spans="1:12" s="43" customFormat="1" ht="13.5" customHeight="1">
      <c r="A19" s="32" t="s">
        <v>501</v>
      </c>
      <c r="B19" s="40" t="s">
        <v>502</v>
      </c>
      <c r="C19" s="45">
        <f>C6+C7-C13</f>
        <v>17773282992</v>
      </c>
      <c r="D19" s="45">
        <f>D6+D7-D13</f>
        <v>2617513375</v>
      </c>
      <c r="E19" s="45">
        <f>E6+E7-E13</f>
        <v>145469664621</v>
      </c>
      <c r="F19" s="45">
        <f>F6+F7-F13</f>
        <v>760525847</v>
      </c>
      <c r="G19" s="45"/>
      <c r="H19" s="45">
        <f>SUM(C19:F19)</f>
        <v>166620986835</v>
      </c>
      <c r="I19" s="109"/>
      <c r="J19" s="109"/>
      <c r="K19" s="109"/>
      <c r="L19" s="109"/>
    </row>
    <row r="20" spans="1:12" s="43" customFormat="1" ht="13.5" customHeight="1">
      <c r="A20" s="47" t="s">
        <v>503</v>
      </c>
      <c r="B20" s="40" t="s">
        <v>504</v>
      </c>
      <c r="C20" s="4"/>
      <c r="D20" s="4"/>
      <c r="E20" s="4"/>
      <c r="F20" s="4"/>
      <c r="G20" s="4"/>
      <c r="H20" s="45"/>
      <c r="I20" s="109"/>
      <c r="J20" s="109"/>
      <c r="K20" s="109"/>
      <c r="L20" s="109"/>
    </row>
    <row r="21" spans="1:12" s="43" customFormat="1" ht="13.5" customHeight="1">
      <c r="A21" s="32" t="s">
        <v>483</v>
      </c>
      <c r="B21" s="40" t="s">
        <v>505</v>
      </c>
      <c r="C21" s="45">
        <v>5816283070</v>
      </c>
      <c r="D21" s="45">
        <v>982657550</v>
      </c>
      <c r="E21" s="45">
        <v>74388762998</v>
      </c>
      <c r="F21" s="45">
        <v>543838090</v>
      </c>
      <c r="G21" s="45"/>
      <c r="H21" s="45">
        <f>SUM(C21:F21)</f>
        <v>81731541708</v>
      </c>
      <c r="I21" s="109"/>
      <c r="J21" s="109"/>
      <c r="K21" s="109"/>
      <c r="L21" s="109"/>
    </row>
    <row r="22" spans="1:12" s="43" customFormat="1" ht="13.5" customHeight="1">
      <c r="A22" s="32" t="s">
        <v>485</v>
      </c>
      <c r="B22" s="40" t="s">
        <v>506</v>
      </c>
      <c r="C22" s="45">
        <f>C23+C26</f>
        <v>1084004980</v>
      </c>
      <c r="D22" s="45">
        <f>D23+D26</f>
        <v>253644919</v>
      </c>
      <c r="E22" s="45">
        <f>E23</f>
        <v>16169480021</v>
      </c>
      <c r="F22" s="45">
        <f>F23</f>
        <v>101231496</v>
      </c>
      <c r="G22" s="45"/>
      <c r="H22" s="45">
        <f>SUM(C22:F22)</f>
        <v>17608361416</v>
      </c>
      <c r="I22" s="109"/>
      <c r="J22" s="109"/>
      <c r="K22" s="109"/>
      <c r="L22" s="109"/>
    </row>
    <row r="23" spans="1:12" ht="13.5" customHeight="1">
      <c r="A23" s="39" t="s">
        <v>507</v>
      </c>
      <c r="B23" s="3" t="s">
        <v>508</v>
      </c>
      <c r="C23" s="5">
        <v>1084004980</v>
      </c>
      <c r="D23" s="5">
        <v>253644919</v>
      </c>
      <c r="E23" s="5">
        <v>16169480021</v>
      </c>
      <c r="F23" s="5">
        <v>101231496</v>
      </c>
      <c r="G23" s="5"/>
      <c r="H23" s="51">
        <f>SUM(C23:F23)</f>
        <v>17608361416</v>
      </c>
      <c r="I23" s="110"/>
      <c r="J23" s="110"/>
      <c r="K23" s="110"/>
      <c r="L23" s="110"/>
    </row>
    <row r="24" spans="1:12" ht="13.5" customHeight="1">
      <c r="A24" s="39" t="s">
        <v>489</v>
      </c>
      <c r="B24" s="3" t="s">
        <v>509</v>
      </c>
      <c r="C24" s="5"/>
      <c r="D24" s="5"/>
      <c r="E24" s="5"/>
      <c r="F24" s="5"/>
      <c r="G24" s="5"/>
      <c r="H24" s="45"/>
      <c r="I24" s="110"/>
      <c r="J24" s="110"/>
      <c r="K24" s="110"/>
      <c r="L24" s="110"/>
    </row>
    <row r="25" spans="1:12" ht="13.5" customHeight="1">
      <c r="A25" s="39" t="s">
        <v>490</v>
      </c>
      <c r="B25" s="3" t="s">
        <v>510</v>
      </c>
      <c r="C25" s="5"/>
      <c r="D25" s="5"/>
      <c r="E25" s="5"/>
      <c r="F25" s="5"/>
      <c r="G25" s="5"/>
      <c r="H25" s="45"/>
      <c r="I25" s="110"/>
      <c r="J25" s="110"/>
      <c r="K25" s="110"/>
      <c r="L25" s="110"/>
    </row>
    <row r="26" spans="1:12" ht="13.5" customHeight="1">
      <c r="A26" s="39" t="s">
        <v>491</v>
      </c>
      <c r="B26" s="3" t="s">
        <v>511</v>
      </c>
      <c r="C26" s="5"/>
      <c r="D26" s="5"/>
      <c r="E26" s="5"/>
      <c r="F26" s="5"/>
      <c r="G26" s="5"/>
      <c r="H26" s="45"/>
      <c r="I26" s="110"/>
      <c r="J26" s="110"/>
      <c r="K26" s="110"/>
      <c r="L26" s="110"/>
    </row>
    <row r="27" spans="1:12" s="43" customFormat="1" ht="13.5" customHeight="1">
      <c r="A27" s="32" t="s">
        <v>492</v>
      </c>
      <c r="B27" s="40" t="s">
        <v>512</v>
      </c>
      <c r="C27" s="45"/>
      <c r="D27" s="45">
        <f>D29</f>
        <v>73240000</v>
      </c>
      <c r="E27" s="45">
        <f>E29</f>
        <v>3790184488</v>
      </c>
      <c r="F27" s="45"/>
      <c r="G27" s="45"/>
      <c r="H27" s="45">
        <f>SUM(C27:F27)</f>
        <v>3863424488</v>
      </c>
      <c r="I27" s="109"/>
      <c r="J27" s="109"/>
      <c r="K27" s="109"/>
      <c r="L27" s="109"/>
    </row>
    <row r="28" spans="1:12" ht="13.5" customHeight="1">
      <c r="A28" s="39" t="s">
        <v>494</v>
      </c>
      <c r="B28" s="3" t="s">
        <v>513</v>
      </c>
      <c r="C28" s="5"/>
      <c r="D28" s="5"/>
      <c r="E28" s="5"/>
      <c r="F28" s="5"/>
      <c r="G28" s="5"/>
      <c r="H28" s="45"/>
      <c r="I28" s="110"/>
      <c r="J28" s="110"/>
      <c r="K28" s="110"/>
      <c r="L28" s="110"/>
    </row>
    <row r="29" spans="1:12" ht="13.5" customHeight="1">
      <c r="A29" s="39" t="s">
        <v>495</v>
      </c>
      <c r="B29" s="3" t="s">
        <v>514</v>
      </c>
      <c r="C29" s="5"/>
      <c r="D29" s="5">
        <v>73240000</v>
      </c>
      <c r="E29" s="5">
        <v>3790184488</v>
      </c>
      <c r="F29" s="5"/>
      <c r="G29" s="5"/>
      <c r="H29" s="51">
        <f>SUM(C29:F29)</f>
        <v>3863424488</v>
      </c>
      <c r="I29" s="110"/>
      <c r="J29" s="110"/>
      <c r="K29" s="110"/>
      <c r="L29" s="110"/>
    </row>
    <row r="30" spans="1:12" ht="13.5" customHeight="1">
      <c r="A30" s="39" t="s">
        <v>489</v>
      </c>
      <c r="B30" s="3" t="s">
        <v>515</v>
      </c>
      <c r="C30" s="5"/>
      <c r="D30" s="5"/>
      <c r="E30" s="5"/>
      <c r="F30" s="5"/>
      <c r="G30" s="5"/>
      <c r="H30" s="45"/>
      <c r="I30" s="110"/>
      <c r="J30" s="110"/>
      <c r="K30" s="110"/>
      <c r="L30" s="110"/>
    </row>
    <row r="31" spans="1:12" ht="13.5" customHeight="1">
      <c r="A31" s="39" t="s">
        <v>490</v>
      </c>
      <c r="B31" s="3" t="s">
        <v>516</v>
      </c>
      <c r="C31" s="5"/>
      <c r="D31" s="5"/>
      <c r="E31" s="51"/>
      <c r="F31" s="5"/>
      <c r="G31" s="5"/>
      <c r="H31" s="45"/>
      <c r="I31" s="110"/>
      <c r="J31" s="110"/>
      <c r="K31" s="110"/>
      <c r="L31" s="110"/>
    </row>
    <row r="32" spans="1:12" ht="13.5" customHeight="1">
      <c r="A32" s="39" t="s">
        <v>499</v>
      </c>
      <c r="B32" s="3" t="s">
        <v>517</v>
      </c>
      <c r="C32" s="5"/>
      <c r="D32" s="5"/>
      <c r="E32" s="5"/>
      <c r="F32" s="5"/>
      <c r="G32" s="5"/>
      <c r="H32" s="45"/>
      <c r="I32" s="110"/>
      <c r="J32" s="110"/>
      <c r="K32" s="110"/>
      <c r="L32" s="110"/>
    </row>
    <row r="33" spans="1:12" s="43" customFormat="1" ht="13.5" customHeight="1">
      <c r="A33" s="32" t="s">
        <v>501</v>
      </c>
      <c r="B33" s="40" t="s">
        <v>234</v>
      </c>
      <c r="C33" s="45">
        <f aca="true" t="shared" si="0" ref="C33:H33">C21+C22-C27</f>
        <v>6900288050</v>
      </c>
      <c r="D33" s="45">
        <f t="shared" si="0"/>
        <v>1163062469</v>
      </c>
      <c r="E33" s="45">
        <f t="shared" si="0"/>
        <v>86768058531</v>
      </c>
      <c r="F33" s="45">
        <f t="shared" si="0"/>
        <v>645069586</v>
      </c>
      <c r="G33" s="45"/>
      <c r="H33" s="45">
        <f t="shared" si="0"/>
        <v>95476478636</v>
      </c>
      <c r="I33" s="109"/>
      <c r="J33" s="109"/>
      <c r="K33" s="109"/>
      <c r="L33" s="109"/>
    </row>
    <row r="34" spans="1:12" s="43" customFormat="1" ht="13.5" customHeight="1">
      <c r="A34" s="47" t="s">
        <v>518</v>
      </c>
      <c r="B34" s="40" t="s">
        <v>236</v>
      </c>
      <c r="C34" s="45"/>
      <c r="D34" s="45"/>
      <c r="E34" s="45"/>
      <c r="F34" s="45"/>
      <c r="G34" s="45"/>
      <c r="H34" s="45"/>
      <c r="I34" s="109"/>
      <c r="J34" s="109"/>
      <c r="K34" s="109"/>
      <c r="L34" s="109"/>
    </row>
    <row r="35" spans="1:10" ht="13.5" customHeight="1">
      <c r="A35" s="39" t="s">
        <v>519</v>
      </c>
      <c r="B35" s="3" t="s">
        <v>239</v>
      </c>
      <c r="C35" s="4">
        <f>C6-C21</f>
        <v>8391249374</v>
      </c>
      <c r="D35" s="4">
        <f>D6-D21</f>
        <v>697659462</v>
      </c>
      <c r="E35" s="4">
        <f>E6-E21</f>
        <v>56444378564</v>
      </c>
      <c r="F35" s="4">
        <f>F6-F21</f>
        <v>202701394</v>
      </c>
      <c r="G35" s="4"/>
      <c r="H35" s="45">
        <f>SUM(C35:F35)</f>
        <v>65735988794</v>
      </c>
      <c r="I35" s="110"/>
      <c r="J35" s="110"/>
    </row>
    <row r="36" spans="1:10" ht="13.5" customHeight="1">
      <c r="A36" s="48" t="s">
        <v>520</v>
      </c>
      <c r="B36" s="6" t="s">
        <v>242</v>
      </c>
      <c r="C36" s="64">
        <f>C19-C33</f>
        <v>10872994942</v>
      </c>
      <c r="D36" s="64">
        <f>D19-D33</f>
        <v>1454450906</v>
      </c>
      <c r="E36" s="64">
        <f>E19-E33</f>
        <v>58701606090</v>
      </c>
      <c r="F36" s="64">
        <f>F19-F33</f>
        <v>115456261</v>
      </c>
      <c r="G36" s="64"/>
      <c r="H36" s="108">
        <f>SUM(C36:F36)</f>
        <v>71144508199</v>
      </c>
      <c r="I36" s="110"/>
      <c r="J36" s="110"/>
    </row>
    <row r="39" spans="5:8" ht="12.75">
      <c r="E39" s="87"/>
      <c r="H39" s="81"/>
    </row>
    <row r="40" spans="6:8" ht="12.75">
      <c r="F40" s="81"/>
      <c r="G40" s="81"/>
      <c r="H40" s="81"/>
    </row>
    <row r="42" ht="12.75">
      <c r="H42" s="81"/>
    </row>
    <row r="45" ht="12.75">
      <c r="H45" s="81"/>
    </row>
    <row r="46" ht="12.75">
      <c r="H46" s="81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7.28125" style="46" customWidth="1"/>
    <col min="2" max="2" width="8.7109375" style="46" customWidth="1"/>
    <col min="3" max="3" width="12.8515625" style="46" customWidth="1"/>
    <col min="4" max="4" width="12.00390625" style="46" customWidth="1"/>
    <col min="5" max="5" width="17.421875" style="46" customWidth="1"/>
    <col min="6" max="6" width="13.8515625" style="46" customWidth="1"/>
    <col min="7" max="7" width="11.421875" style="46" customWidth="1"/>
    <col min="8" max="8" width="9.57421875" style="46" customWidth="1"/>
    <col min="9" max="9" width="16.140625" style="46" customWidth="1"/>
    <col min="10" max="16384" width="9.140625" style="46" customWidth="1"/>
  </cols>
  <sheetData>
    <row r="1" s="17" customFormat="1" ht="15">
      <c r="A1" s="8" t="s">
        <v>529</v>
      </c>
    </row>
    <row r="2" s="17" customFormat="1" ht="15">
      <c r="I2" s="16" t="s">
        <v>1</v>
      </c>
    </row>
    <row r="3" spans="1:9" s="8" customFormat="1" ht="39" customHeight="1">
      <c r="A3" s="23" t="s">
        <v>474</v>
      </c>
      <c r="B3" s="23" t="s">
        <v>475</v>
      </c>
      <c r="C3" s="23" t="s">
        <v>476</v>
      </c>
      <c r="D3" s="23" t="s">
        <v>477</v>
      </c>
      <c r="E3" s="23" t="s">
        <v>522</v>
      </c>
      <c r="F3" s="23" t="s">
        <v>479</v>
      </c>
      <c r="G3" s="23" t="s">
        <v>480</v>
      </c>
      <c r="H3" s="23" t="s">
        <v>523</v>
      </c>
      <c r="I3" s="23" t="s">
        <v>481</v>
      </c>
    </row>
    <row r="4" spans="1:9" s="8" customFormat="1" ht="1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ht="13.5" customHeight="1">
      <c r="A5" s="49" t="s">
        <v>524</v>
      </c>
      <c r="B5" s="50" t="s">
        <v>232</v>
      </c>
      <c r="C5" s="50"/>
      <c r="D5" s="50"/>
      <c r="E5" s="50"/>
      <c r="F5" s="50"/>
      <c r="G5" s="50"/>
      <c r="H5" s="50"/>
      <c r="I5" s="50"/>
    </row>
    <row r="6" spans="1:9" ht="13.5" customHeight="1">
      <c r="A6" s="37" t="s">
        <v>483</v>
      </c>
      <c r="B6" s="38" t="s">
        <v>484</v>
      </c>
      <c r="D6" s="2"/>
      <c r="E6" s="2"/>
      <c r="F6" s="2"/>
      <c r="G6" s="2"/>
      <c r="H6" s="2"/>
      <c r="I6" s="2"/>
    </row>
    <row r="7" spans="1:9" ht="13.5" customHeight="1">
      <c r="A7" s="32" t="s">
        <v>485</v>
      </c>
      <c r="B7" s="40" t="s">
        <v>486</v>
      </c>
      <c r="D7" s="45"/>
      <c r="E7" s="45"/>
      <c r="F7" s="45"/>
      <c r="G7" s="45"/>
      <c r="H7" s="45"/>
      <c r="I7" s="2"/>
    </row>
    <row r="8" spans="1:9" ht="13.5" customHeight="1">
      <c r="A8" s="39" t="s">
        <v>525</v>
      </c>
      <c r="B8" s="3" t="s">
        <v>28</v>
      </c>
      <c r="D8" s="51"/>
      <c r="E8" s="51"/>
      <c r="F8" s="51"/>
      <c r="G8" s="51"/>
      <c r="H8" s="51"/>
      <c r="I8" s="52"/>
    </row>
    <row r="9" spans="1:9" ht="13.5" customHeight="1">
      <c r="A9" s="39" t="s">
        <v>739</v>
      </c>
      <c r="B9" s="3" t="s">
        <v>30</v>
      </c>
      <c r="D9" s="5"/>
      <c r="E9" s="5"/>
      <c r="F9" s="5"/>
      <c r="G9" s="45"/>
      <c r="H9" s="45"/>
      <c r="I9" s="2"/>
    </row>
    <row r="10" spans="1:9" ht="13.5" customHeight="1">
      <c r="A10" s="39" t="s">
        <v>490</v>
      </c>
      <c r="B10" s="3" t="s">
        <v>32</v>
      </c>
      <c r="D10" s="5"/>
      <c r="E10" s="5"/>
      <c r="F10" s="5"/>
      <c r="G10" s="45"/>
      <c r="H10" s="45"/>
      <c r="I10" s="2"/>
    </row>
    <row r="11" spans="1:9" ht="13.5" customHeight="1">
      <c r="A11" s="39" t="s">
        <v>491</v>
      </c>
      <c r="B11" s="3" t="s">
        <v>35</v>
      </c>
      <c r="D11" s="5"/>
      <c r="E11" s="5"/>
      <c r="F11" s="5"/>
      <c r="G11" s="45"/>
      <c r="H11" s="45"/>
      <c r="I11" s="2"/>
    </row>
    <row r="12" spans="1:9" s="43" customFormat="1" ht="13.5" customHeight="1">
      <c r="A12" s="32" t="s">
        <v>492</v>
      </c>
      <c r="B12" s="40" t="s">
        <v>493</v>
      </c>
      <c r="D12" s="4"/>
      <c r="E12" s="4"/>
      <c r="F12" s="4"/>
      <c r="G12" s="45"/>
      <c r="H12" s="45"/>
      <c r="I12" s="2"/>
    </row>
    <row r="13" spans="1:9" ht="13.5" customHeight="1">
      <c r="A13" s="39" t="s">
        <v>526</v>
      </c>
      <c r="B13" s="3" t="s">
        <v>44</v>
      </c>
      <c r="D13" s="5"/>
      <c r="E13" s="5"/>
      <c r="F13" s="5"/>
      <c r="G13" s="45"/>
      <c r="H13" s="45"/>
      <c r="I13" s="2"/>
    </row>
    <row r="14" spans="1:9" ht="13.5" customHeight="1">
      <c r="A14" s="39" t="s">
        <v>527</v>
      </c>
      <c r="B14" s="3" t="s">
        <v>496</v>
      </c>
      <c r="D14" s="51"/>
      <c r="E14" s="51"/>
      <c r="F14" s="51"/>
      <c r="G14" s="51"/>
      <c r="H14" s="51"/>
      <c r="I14" s="52"/>
    </row>
    <row r="15" spans="1:9" ht="13.5" customHeight="1">
      <c r="A15" s="39" t="s">
        <v>739</v>
      </c>
      <c r="B15" s="3" t="s">
        <v>497</v>
      </c>
      <c r="D15" s="5"/>
      <c r="E15" s="5"/>
      <c r="F15" s="5"/>
      <c r="G15" s="45"/>
      <c r="H15" s="45"/>
      <c r="I15" s="2"/>
    </row>
    <row r="16" spans="1:9" ht="13.5" customHeight="1">
      <c r="A16" s="39" t="s">
        <v>490</v>
      </c>
      <c r="B16" s="3" t="s">
        <v>498</v>
      </c>
      <c r="D16" s="5"/>
      <c r="E16" s="5"/>
      <c r="F16" s="5"/>
      <c r="G16" s="45"/>
      <c r="H16" s="45"/>
      <c r="I16" s="2"/>
    </row>
    <row r="17" spans="1:9" ht="13.5" customHeight="1">
      <c r="A17" s="39" t="s">
        <v>499</v>
      </c>
      <c r="B17" s="3" t="s">
        <v>500</v>
      </c>
      <c r="D17" s="5"/>
      <c r="E17" s="5"/>
      <c r="F17" s="5"/>
      <c r="G17" s="45"/>
      <c r="H17" s="45"/>
      <c r="I17" s="2"/>
    </row>
    <row r="18" spans="1:9" s="43" customFormat="1" ht="13.5" customHeight="1">
      <c r="A18" s="32" t="s">
        <v>501</v>
      </c>
      <c r="B18" s="40" t="s">
        <v>502</v>
      </c>
      <c r="D18" s="4"/>
      <c r="E18" s="4"/>
      <c r="F18" s="4"/>
      <c r="G18" s="45"/>
      <c r="H18" s="45"/>
      <c r="I18" s="2"/>
    </row>
    <row r="19" spans="1:9" s="43" customFormat="1" ht="13.5" customHeight="1">
      <c r="A19" s="47" t="s">
        <v>503</v>
      </c>
      <c r="B19" s="40" t="s">
        <v>504</v>
      </c>
      <c r="D19" s="4"/>
      <c r="E19" s="4"/>
      <c r="F19" s="4"/>
      <c r="G19" s="45"/>
      <c r="H19" s="45"/>
      <c r="I19" s="2"/>
    </row>
    <row r="20" spans="1:9" ht="13.5" customHeight="1">
      <c r="A20" s="32" t="s">
        <v>483</v>
      </c>
      <c r="B20" s="40" t="s">
        <v>505</v>
      </c>
      <c r="D20" s="45"/>
      <c r="E20" s="45"/>
      <c r="F20" s="45"/>
      <c r="G20" s="45"/>
      <c r="H20" s="45"/>
      <c r="I20" s="2"/>
    </row>
    <row r="21" spans="1:9" ht="13.5" customHeight="1">
      <c r="A21" s="32" t="s">
        <v>485</v>
      </c>
      <c r="B21" s="40" t="s">
        <v>506</v>
      </c>
      <c r="D21" s="4"/>
      <c r="E21" s="4"/>
      <c r="F21" s="4"/>
      <c r="G21" s="45"/>
      <c r="H21" s="45"/>
      <c r="I21" s="2"/>
    </row>
    <row r="22" spans="1:9" ht="13.5" customHeight="1">
      <c r="A22" s="39" t="s">
        <v>507</v>
      </c>
      <c r="B22" s="3" t="s">
        <v>508</v>
      </c>
      <c r="D22" s="51"/>
      <c r="E22" s="51"/>
      <c r="F22" s="51"/>
      <c r="G22" s="51"/>
      <c r="H22" s="51"/>
      <c r="I22" s="2"/>
    </row>
    <row r="23" spans="1:9" ht="13.5" customHeight="1">
      <c r="A23" s="39" t="s">
        <v>739</v>
      </c>
      <c r="B23" s="3" t="s">
        <v>509</v>
      </c>
      <c r="D23" s="51"/>
      <c r="E23" s="51"/>
      <c r="F23" s="51"/>
      <c r="G23" s="51"/>
      <c r="H23" s="51"/>
      <c r="I23" s="2"/>
    </row>
    <row r="24" spans="1:9" ht="13.5" customHeight="1">
      <c r="A24" s="39" t="s">
        <v>490</v>
      </c>
      <c r="B24" s="3" t="s">
        <v>510</v>
      </c>
      <c r="D24" s="5"/>
      <c r="E24" s="5"/>
      <c r="F24" s="5"/>
      <c r="G24" s="45"/>
      <c r="H24" s="45"/>
      <c r="I24" s="2"/>
    </row>
    <row r="25" spans="1:9" ht="13.5" customHeight="1">
      <c r="A25" s="39" t="s">
        <v>491</v>
      </c>
      <c r="B25" s="3" t="s">
        <v>511</v>
      </c>
      <c r="D25" s="5"/>
      <c r="E25" s="5"/>
      <c r="F25" s="5"/>
      <c r="G25" s="45"/>
      <c r="H25" s="45"/>
      <c r="I25" s="2"/>
    </row>
    <row r="26" spans="1:9" s="43" customFormat="1" ht="13.5" customHeight="1">
      <c r="A26" s="32" t="s">
        <v>492</v>
      </c>
      <c r="B26" s="40" t="s">
        <v>512</v>
      </c>
      <c r="D26" s="4"/>
      <c r="E26" s="4"/>
      <c r="F26" s="4"/>
      <c r="G26" s="45"/>
      <c r="H26" s="45"/>
      <c r="I26" s="2"/>
    </row>
    <row r="27" spans="1:9" ht="13.5" customHeight="1">
      <c r="A27" s="39" t="s">
        <v>526</v>
      </c>
      <c r="B27" s="3" t="s">
        <v>513</v>
      </c>
      <c r="D27" s="5"/>
      <c r="E27" s="5"/>
      <c r="F27" s="5"/>
      <c r="G27" s="45"/>
      <c r="H27" s="45"/>
      <c r="I27" s="2"/>
    </row>
    <row r="28" spans="1:9" ht="13.5" customHeight="1">
      <c r="A28" s="39" t="s">
        <v>527</v>
      </c>
      <c r="B28" s="3" t="s">
        <v>514</v>
      </c>
      <c r="D28" s="51"/>
      <c r="E28" s="51"/>
      <c r="F28" s="51"/>
      <c r="G28" s="51"/>
      <c r="H28" s="51"/>
      <c r="I28" s="2"/>
    </row>
    <row r="29" spans="1:9" ht="13.5" customHeight="1">
      <c r="A29" s="39" t="s">
        <v>739</v>
      </c>
      <c r="B29" s="3" t="s">
        <v>515</v>
      </c>
      <c r="D29" s="5"/>
      <c r="E29" s="5"/>
      <c r="F29" s="5"/>
      <c r="G29" s="45"/>
      <c r="H29" s="45"/>
      <c r="I29" s="2"/>
    </row>
    <row r="30" spans="1:9" ht="13.5" customHeight="1">
      <c r="A30" s="39" t="s">
        <v>490</v>
      </c>
      <c r="B30" s="3" t="s">
        <v>516</v>
      </c>
      <c r="D30" s="5"/>
      <c r="E30" s="5"/>
      <c r="F30" s="5"/>
      <c r="G30" s="45"/>
      <c r="H30" s="45"/>
      <c r="I30" s="2"/>
    </row>
    <row r="31" spans="1:9" ht="13.5" customHeight="1">
      <c r="A31" s="39" t="s">
        <v>499</v>
      </c>
      <c r="B31" s="3" t="s">
        <v>517</v>
      </c>
      <c r="D31" s="5"/>
      <c r="E31" s="5"/>
      <c r="F31" s="5"/>
      <c r="G31" s="45"/>
      <c r="H31" s="45"/>
      <c r="I31" s="2"/>
    </row>
    <row r="32" spans="1:9" s="43" customFormat="1" ht="13.5" customHeight="1">
      <c r="A32" s="32" t="s">
        <v>501</v>
      </c>
      <c r="B32" s="40" t="s">
        <v>234</v>
      </c>
      <c r="D32" s="4"/>
      <c r="E32" s="4"/>
      <c r="F32" s="4"/>
      <c r="G32" s="45"/>
      <c r="H32" s="45"/>
      <c r="I32" s="2"/>
    </row>
    <row r="33" spans="1:9" s="43" customFormat="1" ht="13.5" customHeight="1">
      <c r="A33" s="47" t="s">
        <v>528</v>
      </c>
      <c r="B33" s="40" t="s">
        <v>239</v>
      </c>
      <c r="D33" s="4"/>
      <c r="E33" s="4"/>
      <c r="F33" s="4"/>
      <c r="G33" s="45"/>
      <c r="H33" s="45"/>
      <c r="I33" s="2"/>
    </row>
    <row r="34" spans="1:9" ht="13.5" customHeight="1">
      <c r="A34" s="39" t="s">
        <v>519</v>
      </c>
      <c r="B34" s="3" t="s">
        <v>79</v>
      </c>
      <c r="D34" s="51"/>
      <c r="E34" s="51"/>
      <c r="F34" s="51"/>
      <c r="G34" s="51"/>
      <c r="H34" s="51"/>
      <c r="I34" s="2"/>
    </row>
    <row r="35" spans="1:9" ht="13.5" customHeight="1">
      <c r="A35" s="48" t="s">
        <v>520</v>
      </c>
      <c r="B35" s="6" t="s">
        <v>82</v>
      </c>
      <c r="D35" s="53"/>
      <c r="E35" s="53"/>
      <c r="F35" s="53"/>
      <c r="G35" s="53"/>
      <c r="H35" s="53"/>
      <c r="I35" s="64"/>
    </row>
    <row r="36" ht="15" customHeight="1"/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35.140625" style="9" customWidth="1"/>
    <col min="2" max="2" width="8.7109375" style="9" bestFit="1" customWidth="1"/>
    <col min="3" max="3" width="16.8515625" style="9" bestFit="1" customWidth="1"/>
    <col min="4" max="4" width="14.7109375" style="9" customWidth="1"/>
    <col min="5" max="5" width="16.421875" style="9" customWidth="1"/>
    <col min="6" max="6" width="14.57421875" style="9" bestFit="1" customWidth="1"/>
    <col min="7" max="7" width="15.7109375" style="9" bestFit="1" customWidth="1"/>
    <col min="8" max="8" width="16.8515625" style="9" bestFit="1" customWidth="1"/>
    <col min="9" max="16384" width="9.140625" style="9" customWidth="1"/>
  </cols>
  <sheetData>
    <row r="1" s="17" customFormat="1" ht="15">
      <c r="A1" s="8" t="s">
        <v>541</v>
      </c>
    </row>
    <row r="2" s="17" customFormat="1" ht="15">
      <c r="H2" s="16" t="s">
        <v>1</v>
      </c>
    </row>
    <row r="3" spans="1:8" s="8" customFormat="1" ht="28.5">
      <c r="A3" s="23" t="s">
        <v>474</v>
      </c>
      <c r="B3" s="23" t="s">
        <v>475</v>
      </c>
      <c r="C3" s="23" t="s">
        <v>530</v>
      </c>
      <c r="D3" s="23" t="s">
        <v>531</v>
      </c>
      <c r="E3" s="23" t="s">
        <v>532</v>
      </c>
      <c r="F3" s="23" t="s">
        <v>533</v>
      </c>
      <c r="G3" s="23" t="s">
        <v>534</v>
      </c>
      <c r="H3" s="23" t="s">
        <v>481</v>
      </c>
    </row>
    <row r="4" spans="1:8" s="8" customFormat="1" ht="14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s="11" customFormat="1" ht="13.5" customHeight="1">
      <c r="A5" s="44" t="s">
        <v>535</v>
      </c>
      <c r="B5" s="54" t="s">
        <v>232</v>
      </c>
      <c r="C5" s="55"/>
      <c r="D5" s="55"/>
      <c r="E5" s="55"/>
      <c r="F5" s="55"/>
      <c r="G5" s="55"/>
      <c r="H5" s="55"/>
    </row>
    <row r="6" spans="1:8" s="11" customFormat="1" ht="13.5" customHeight="1">
      <c r="A6" s="32" t="s">
        <v>483</v>
      </c>
      <c r="B6" s="40" t="s">
        <v>484</v>
      </c>
      <c r="C6" s="2">
        <v>177480000</v>
      </c>
      <c r="D6" s="4"/>
      <c r="E6" s="4"/>
      <c r="F6" s="4"/>
      <c r="G6" s="4"/>
      <c r="H6" s="4">
        <f>C6</f>
        <v>177480000</v>
      </c>
    </row>
    <row r="7" spans="1:8" s="11" customFormat="1" ht="13.5" customHeight="1">
      <c r="A7" s="32" t="s">
        <v>485</v>
      </c>
      <c r="B7" s="40" t="s">
        <v>486</v>
      </c>
      <c r="C7" s="45"/>
      <c r="D7" s="4"/>
      <c r="E7" s="4"/>
      <c r="F7" s="4"/>
      <c r="G7" s="4"/>
      <c r="H7" s="4"/>
    </row>
    <row r="8" spans="1:8" ht="13.5" customHeight="1">
      <c r="A8" s="39" t="s">
        <v>536</v>
      </c>
      <c r="B8" s="3" t="s">
        <v>28</v>
      </c>
      <c r="C8" s="51"/>
      <c r="D8" s="5"/>
      <c r="E8" s="5"/>
      <c r="F8" s="5"/>
      <c r="G8" s="5"/>
      <c r="H8" s="4"/>
    </row>
    <row r="9" spans="1:8" ht="13.5" customHeight="1">
      <c r="A9" s="39" t="s">
        <v>537</v>
      </c>
      <c r="B9" s="3" t="s">
        <v>30</v>
      </c>
      <c r="C9" s="5"/>
      <c r="D9" s="5"/>
      <c r="E9" s="5"/>
      <c r="F9" s="5"/>
      <c r="G9" s="5"/>
      <c r="H9" s="4"/>
    </row>
    <row r="10" spans="1:8" ht="13.5" customHeight="1">
      <c r="A10" s="39" t="s">
        <v>739</v>
      </c>
      <c r="B10" s="3" t="s">
        <v>32</v>
      </c>
      <c r="C10" s="5"/>
      <c r="D10" s="5"/>
      <c r="E10" s="5"/>
      <c r="F10" s="5"/>
      <c r="G10" s="5"/>
      <c r="H10" s="4"/>
    </row>
    <row r="11" spans="1:8" ht="13.5" customHeight="1">
      <c r="A11" s="39" t="s">
        <v>490</v>
      </c>
      <c r="B11" s="3" t="s">
        <v>35</v>
      </c>
      <c r="C11" s="5"/>
      <c r="D11" s="5"/>
      <c r="E11" s="5"/>
      <c r="F11" s="5"/>
      <c r="G11" s="5"/>
      <c r="H11" s="4"/>
    </row>
    <row r="12" spans="1:8" ht="13.5" customHeight="1">
      <c r="A12" s="28" t="s">
        <v>538</v>
      </c>
      <c r="B12" s="3" t="s">
        <v>37</v>
      </c>
      <c r="C12" s="4"/>
      <c r="D12" s="5"/>
      <c r="E12" s="5"/>
      <c r="F12" s="5"/>
      <c r="G12" s="5"/>
      <c r="H12" s="4"/>
    </row>
    <row r="13" spans="1:8" ht="13.5" customHeight="1">
      <c r="A13" s="39" t="s">
        <v>491</v>
      </c>
      <c r="B13" s="3" t="s">
        <v>539</v>
      </c>
      <c r="C13" s="5"/>
      <c r="D13" s="5"/>
      <c r="E13" s="5"/>
      <c r="F13" s="5"/>
      <c r="G13" s="5"/>
      <c r="H13" s="4"/>
    </row>
    <row r="14" spans="1:8" s="11" customFormat="1" ht="13.5" customHeight="1">
      <c r="A14" s="32" t="s">
        <v>492</v>
      </c>
      <c r="B14" s="40" t="s">
        <v>493</v>
      </c>
      <c r="C14" s="51"/>
      <c r="D14" s="4"/>
      <c r="E14" s="4"/>
      <c r="F14" s="4"/>
      <c r="G14" s="4"/>
      <c r="H14" s="4"/>
    </row>
    <row r="15" spans="1:8" ht="13.5" customHeight="1">
      <c r="A15" s="39" t="s">
        <v>495</v>
      </c>
      <c r="B15" s="3" t="s">
        <v>44</v>
      </c>
      <c r="C15" s="5"/>
      <c r="D15" s="5"/>
      <c r="E15" s="5"/>
      <c r="F15" s="5"/>
      <c r="G15" s="5"/>
      <c r="H15" s="4"/>
    </row>
    <row r="16" spans="1:8" ht="13.5" customHeight="1">
      <c r="A16" s="39" t="s">
        <v>739</v>
      </c>
      <c r="B16" s="3" t="s">
        <v>496</v>
      </c>
      <c r="C16" s="5"/>
      <c r="D16" s="5"/>
      <c r="E16" s="5"/>
      <c r="F16" s="5"/>
      <c r="G16" s="5"/>
      <c r="H16" s="4"/>
    </row>
    <row r="17" spans="1:8" ht="13.5" customHeight="1">
      <c r="A17" s="39" t="s">
        <v>490</v>
      </c>
      <c r="B17" s="3" t="s">
        <v>497</v>
      </c>
      <c r="C17" s="5"/>
      <c r="D17" s="5"/>
      <c r="E17" s="5"/>
      <c r="F17" s="5"/>
      <c r="G17" s="5"/>
      <c r="H17" s="4"/>
    </row>
    <row r="18" spans="1:8" ht="13.5" customHeight="1">
      <c r="A18" s="39" t="s">
        <v>499</v>
      </c>
      <c r="B18" s="3" t="s">
        <v>498</v>
      </c>
      <c r="C18" s="4"/>
      <c r="D18" s="5"/>
      <c r="E18" s="5"/>
      <c r="F18" s="5"/>
      <c r="G18" s="5"/>
      <c r="H18" s="4"/>
    </row>
    <row r="19" spans="1:8" s="11" customFormat="1" ht="13.5" customHeight="1">
      <c r="A19" s="32" t="s">
        <v>501</v>
      </c>
      <c r="B19" s="40" t="s">
        <v>502</v>
      </c>
      <c r="C19" s="4">
        <v>177480000</v>
      </c>
      <c r="D19" s="4"/>
      <c r="E19" s="4"/>
      <c r="F19" s="4"/>
      <c r="G19" s="4"/>
      <c r="H19" s="4">
        <v>177480000</v>
      </c>
    </row>
    <row r="20" spans="1:8" s="11" customFormat="1" ht="13.5" customHeight="1">
      <c r="A20" s="47" t="s">
        <v>503</v>
      </c>
      <c r="B20" s="40" t="s">
        <v>504</v>
      </c>
      <c r="C20" s="45"/>
      <c r="D20" s="4"/>
      <c r="E20" s="4"/>
      <c r="F20" s="4"/>
      <c r="G20" s="4"/>
      <c r="H20" s="4"/>
    </row>
    <row r="21" spans="1:8" s="11" customFormat="1" ht="13.5" customHeight="1">
      <c r="A21" s="32" t="s">
        <v>483</v>
      </c>
      <c r="B21" s="40" t="s">
        <v>505</v>
      </c>
      <c r="C21" s="4">
        <v>37714000</v>
      </c>
      <c r="D21" s="4"/>
      <c r="E21" s="4"/>
      <c r="F21" s="4"/>
      <c r="G21" s="4"/>
      <c r="H21" s="4">
        <f>C21</f>
        <v>37714000</v>
      </c>
    </row>
    <row r="22" spans="1:8" s="11" customFormat="1" ht="13.5" customHeight="1">
      <c r="A22" s="32" t="s">
        <v>485</v>
      </c>
      <c r="B22" s="40" t="s">
        <v>506</v>
      </c>
      <c r="C22" s="51">
        <v>8874000</v>
      </c>
      <c r="D22" s="4"/>
      <c r="E22" s="4"/>
      <c r="F22" s="4"/>
      <c r="G22" s="4"/>
      <c r="H22" s="4">
        <v>8874000</v>
      </c>
    </row>
    <row r="23" spans="1:8" ht="13.5" customHeight="1">
      <c r="A23" s="39" t="s">
        <v>507</v>
      </c>
      <c r="B23" s="3" t="s">
        <v>508</v>
      </c>
      <c r="C23" s="51"/>
      <c r="D23" s="5"/>
      <c r="E23" s="5"/>
      <c r="F23" s="5"/>
      <c r="G23" s="5"/>
      <c r="H23" s="4"/>
    </row>
    <row r="24" spans="1:8" ht="13.5" customHeight="1">
      <c r="A24" s="39" t="s">
        <v>739</v>
      </c>
      <c r="B24" s="3" t="s">
        <v>509</v>
      </c>
      <c r="C24" s="5"/>
      <c r="D24" s="5"/>
      <c r="E24" s="5"/>
      <c r="F24" s="5"/>
      <c r="G24" s="5"/>
      <c r="H24" s="4"/>
    </row>
    <row r="25" spans="1:8" ht="13.5" customHeight="1">
      <c r="A25" s="39" t="s">
        <v>490</v>
      </c>
      <c r="B25" s="3" t="s">
        <v>510</v>
      </c>
      <c r="C25" s="5"/>
      <c r="D25" s="5"/>
      <c r="E25" s="5"/>
      <c r="F25" s="5"/>
      <c r="G25" s="5"/>
      <c r="H25" s="4"/>
    </row>
    <row r="26" spans="1:8" ht="13.5" customHeight="1">
      <c r="A26" s="39" t="s">
        <v>491</v>
      </c>
      <c r="B26" s="3" t="s">
        <v>511</v>
      </c>
      <c r="C26" s="4"/>
      <c r="D26" s="5"/>
      <c r="E26" s="5"/>
      <c r="F26" s="5"/>
      <c r="G26" s="5"/>
      <c r="H26" s="4"/>
    </row>
    <row r="27" spans="1:8" s="11" customFormat="1" ht="13.5" customHeight="1">
      <c r="A27" s="32" t="s">
        <v>492</v>
      </c>
      <c r="B27" s="40" t="s">
        <v>512</v>
      </c>
      <c r="C27" s="5"/>
      <c r="D27" s="4"/>
      <c r="E27" s="4"/>
      <c r="F27" s="4"/>
      <c r="G27" s="4"/>
      <c r="H27" s="4"/>
    </row>
    <row r="28" spans="1:8" ht="13.5" customHeight="1">
      <c r="A28" s="39" t="s">
        <v>495</v>
      </c>
      <c r="B28" s="3" t="s">
        <v>513</v>
      </c>
      <c r="C28" s="51"/>
      <c r="D28" s="5"/>
      <c r="E28" s="5"/>
      <c r="F28" s="5"/>
      <c r="G28" s="5"/>
      <c r="H28" s="4"/>
    </row>
    <row r="29" spans="1:8" ht="13.5" customHeight="1">
      <c r="A29" s="39" t="s">
        <v>739</v>
      </c>
      <c r="B29" s="3" t="s">
        <v>514</v>
      </c>
      <c r="C29" s="5"/>
      <c r="D29" s="5"/>
      <c r="E29" s="5"/>
      <c r="F29" s="5"/>
      <c r="G29" s="5"/>
      <c r="H29" s="4"/>
    </row>
    <row r="30" spans="1:8" ht="13.5" customHeight="1">
      <c r="A30" s="39" t="s">
        <v>490</v>
      </c>
      <c r="B30" s="3" t="s">
        <v>515</v>
      </c>
      <c r="C30" s="5"/>
      <c r="D30" s="5"/>
      <c r="E30" s="5"/>
      <c r="F30" s="5"/>
      <c r="G30" s="5"/>
      <c r="H30" s="4"/>
    </row>
    <row r="31" spans="1:8" ht="13.5" customHeight="1">
      <c r="A31" s="39" t="s">
        <v>499</v>
      </c>
      <c r="B31" s="3" t="s">
        <v>516</v>
      </c>
      <c r="C31" s="5"/>
      <c r="D31" s="5"/>
      <c r="E31" s="5"/>
      <c r="F31" s="5"/>
      <c r="G31" s="5"/>
      <c r="H31" s="4"/>
    </row>
    <row r="32" spans="1:8" s="11" customFormat="1" ht="13.5" customHeight="1">
      <c r="A32" s="32" t="s">
        <v>501</v>
      </c>
      <c r="B32" s="40" t="s">
        <v>234</v>
      </c>
      <c r="C32" s="4">
        <v>46588500</v>
      </c>
      <c r="D32" s="4"/>
      <c r="E32" s="4"/>
      <c r="F32" s="4"/>
      <c r="G32" s="4"/>
      <c r="H32" s="4">
        <f>C32</f>
        <v>46588500</v>
      </c>
    </row>
    <row r="33" spans="1:8" s="11" customFormat="1" ht="13.5" customHeight="1">
      <c r="A33" s="47" t="s">
        <v>540</v>
      </c>
      <c r="B33" s="40" t="s">
        <v>236</v>
      </c>
      <c r="C33" s="4"/>
      <c r="D33" s="4"/>
      <c r="E33" s="4"/>
      <c r="F33" s="4"/>
      <c r="G33" s="4"/>
      <c r="H33" s="4"/>
    </row>
    <row r="34" spans="1:8" ht="13.5" customHeight="1">
      <c r="A34" s="39" t="s">
        <v>519</v>
      </c>
      <c r="B34" s="3" t="s">
        <v>239</v>
      </c>
      <c r="C34" s="4">
        <v>139765000</v>
      </c>
      <c r="D34" s="5"/>
      <c r="E34" s="5"/>
      <c r="F34" s="5"/>
      <c r="G34" s="5"/>
      <c r="H34" s="4">
        <f>C34</f>
        <v>139765000</v>
      </c>
    </row>
    <row r="35" spans="1:8" ht="13.5" customHeight="1">
      <c r="A35" s="48" t="s">
        <v>520</v>
      </c>
      <c r="B35" s="6" t="s">
        <v>242</v>
      </c>
      <c r="C35" s="120">
        <v>130891500</v>
      </c>
      <c r="D35" s="7"/>
      <c r="E35" s="7"/>
      <c r="F35" s="7"/>
      <c r="G35" s="7"/>
      <c r="H35" s="64">
        <f>C35</f>
        <v>130891500</v>
      </c>
    </row>
    <row r="37" spans="5:6" ht="12.75">
      <c r="E37" s="9" t="s">
        <v>709</v>
      </c>
      <c r="F37" s="79"/>
    </row>
    <row r="39" spans="5:7" ht="12.75">
      <c r="E39" s="85"/>
      <c r="F39" s="79"/>
      <c r="G39" s="79"/>
    </row>
    <row r="41" ht="12.75">
      <c r="G41" s="79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0.00390625" style="9" customWidth="1"/>
    <col min="2" max="2" width="8.7109375" style="9" customWidth="1"/>
    <col min="3" max="4" width="14.7109375" style="9" customWidth="1"/>
    <col min="5" max="5" width="11.00390625" style="9" customWidth="1"/>
    <col min="6" max="6" width="10.421875" style="9" customWidth="1"/>
    <col min="7" max="7" width="13.57421875" style="9" customWidth="1"/>
    <col min="8" max="8" width="10.8515625" style="9" customWidth="1"/>
    <col min="9" max="9" width="10.00390625" style="9" customWidth="1"/>
    <col min="10" max="10" width="14.7109375" style="9" customWidth="1"/>
    <col min="11" max="16384" width="9.140625" style="9" customWidth="1"/>
  </cols>
  <sheetData>
    <row r="1" s="17" customFormat="1" ht="15">
      <c r="A1" s="8" t="s">
        <v>558</v>
      </c>
    </row>
    <row r="2" s="17" customFormat="1" ht="15">
      <c r="J2" s="16" t="s">
        <v>1</v>
      </c>
    </row>
    <row r="3" spans="1:10" ht="14.25">
      <c r="A3" s="150" t="s">
        <v>474</v>
      </c>
      <c r="B3" s="150" t="s">
        <v>475</v>
      </c>
      <c r="C3" s="150" t="s">
        <v>6</v>
      </c>
      <c r="D3" s="150" t="s">
        <v>542</v>
      </c>
      <c r="E3" s="150" t="s">
        <v>543</v>
      </c>
      <c r="F3" s="150"/>
      <c r="G3" s="150" t="s">
        <v>544</v>
      </c>
      <c r="H3" s="150" t="s">
        <v>543</v>
      </c>
      <c r="I3" s="150"/>
      <c r="J3" s="150" t="s">
        <v>5</v>
      </c>
    </row>
    <row r="4" spans="1:10" ht="28.5">
      <c r="A4" s="150"/>
      <c r="B4" s="150"/>
      <c r="C4" s="150"/>
      <c r="D4" s="150"/>
      <c r="E4" s="23" t="s">
        <v>545</v>
      </c>
      <c r="F4" s="23" t="s">
        <v>546</v>
      </c>
      <c r="G4" s="150"/>
      <c r="H4" s="23" t="s">
        <v>545</v>
      </c>
      <c r="I4" s="23" t="s">
        <v>546</v>
      </c>
      <c r="J4" s="150"/>
    </row>
    <row r="5" spans="1:10" s="11" customFormat="1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1" customFormat="1" ht="15" customHeight="1">
      <c r="A6" s="47" t="s">
        <v>547</v>
      </c>
      <c r="B6" s="56" t="s">
        <v>548</v>
      </c>
      <c r="C6" s="4"/>
      <c r="D6" s="4"/>
      <c r="E6" s="4"/>
      <c r="F6" s="4"/>
      <c r="G6" s="4"/>
      <c r="H6" s="4"/>
      <c r="I6" s="4"/>
      <c r="J6" s="4"/>
    </row>
    <row r="7" spans="1:10" ht="15" customHeight="1">
      <c r="A7" s="39" t="s">
        <v>549</v>
      </c>
      <c r="B7" s="57" t="s">
        <v>232</v>
      </c>
      <c r="C7" s="5"/>
      <c r="D7" s="5"/>
      <c r="E7" s="5"/>
      <c r="F7" s="5"/>
      <c r="G7" s="5"/>
      <c r="H7" s="5"/>
      <c r="I7" s="5"/>
      <c r="J7" s="5"/>
    </row>
    <row r="8" spans="1:10" ht="15" customHeight="1">
      <c r="A8" s="39" t="s">
        <v>550</v>
      </c>
      <c r="B8" s="57" t="s">
        <v>484</v>
      </c>
      <c r="C8" s="5"/>
      <c r="D8" s="5"/>
      <c r="E8" s="5"/>
      <c r="F8" s="5"/>
      <c r="G8" s="5"/>
      <c r="H8" s="5"/>
      <c r="I8" s="5"/>
      <c r="J8" s="5"/>
    </row>
    <row r="9" spans="1:10" ht="15" customHeight="1">
      <c r="A9" s="39" t="s">
        <v>551</v>
      </c>
      <c r="B9" s="57" t="s">
        <v>486</v>
      </c>
      <c r="C9" s="5"/>
      <c r="D9" s="5"/>
      <c r="E9" s="5"/>
      <c r="F9" s="5"/>
      <c r="G9" s="5"/>
      <c r="H9" s="5"/>
      <c r="I9" s="5"/>
      <c r="J9" s="5"/>
    </row>
    <row r="10" spans="1:10" ht="15" customHeight="1">
      <c r="A10" s="39" t="s">
        <v>552</v>
      </c>
      <c r="B10" s="57" t="s">
        <v>493</v>
      </c>
      <c r="C10" s="5"/>
      <c r="D10" s="5"/>
      <c r="E10" s="5"/>
      <c r="F10" s="5"/>
      <c r="G10" s="5"/>
      <c r="H10" s="5"/>
      <c r="I10" s="5"/>
      <c r="J10" s="5"/>
    </row>
    <row r="11" spans="1:10" ht="15" customHeight="1">
      <c r="A11" s="39"/>
      <c r="B11" s="57"/>
      <c r="C11" s="5"/>
      <c r="D11" s="5"/>
      <c r="E11" s="5"/>
      <c r="F11" s="5"/>
      <c r="G11" s="5"/>
      <c r="H11" s="5"/>
      <c r="I11" s="5"/>
      <c r="J11" s="5"/>
    </row>
    <row r="12" spans="1:10" s="11" customFormat="1" ht="15" customHeight="1">
      <c r="A12" s="47" t="s">
        <v>503</v>
      </c>
      <c r="B12" s="56" t="s">
        <v>553</v>
      </c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39" t="s">
        <v>549</v>
      </c>
      <c r="B13" s="57" t="s">
        <v>236</v>
      </c>
      <c r="C13" s="5"/>
      <c r="D13" s="5"/>
      <c r="E13" s="5"/>
      <c r="F13" s="5"/>
      <c r="G13" s="5"/>
      <c r="H13" s="5"/>
      <c r="I13" s="5"/>
      <c r="J13" s="5"/>
    </row>
    <row r="14" spans="1:10" ht="15" customHeight="1">
      <c r="A14" s="39" t="s">
        <v>550</v>
      </c>
      <c r="B14" s="57" t="s">
        <v>239</v>
      </c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39" t="s">
        <v>551</v>
      </c>
      <c r="B15" s="57" t="s">
        <v>242</v>
      </c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39" t="s">
        <v>552</v>
      </c>
      <c r="B16" s="57" t="s">
        <v>244</v>
      </c>
      <c r="C16" s="5"/>
      <c r="D16" s="5"/>
      <c r="E16" s="5"/>
      <c r="F16" s="5"/>
      <c r="G16" s="5"/>
      <c r="H16" s="5"/>
      <c r="I16" s="5"/>
      <c r="J16" s="5"/>
    </row>
    <row r="17" spans="1:10" ht="15" customHeight="1">
      <c r="A17" s="39"/>
      <c r="B17" s="57"/>
      <c r="C17" s="5"/>
      <c r="D17" s="5"/>
      <c r="E17" s="5"/>
      <c r="F17" s="5"/>
      <c r="G17" s="5"/>
      <c r="H17" s="5"/>
      <c r="I17" s="5"/>
      <c r="J17" s="5"/>
    </row>
    <row r="18" spans="1:10" s="11" customFormat="1" ht="15" customHeight="1">
      <c r="A18" s="47" t="s">
        <v>554</v>
      </c>
      <c r="B18" s="56" t="s">
        <v>555</v>
      </c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39" t="s">
        <v>549</v>
      </c>
      <c r="B19" s="57" t="s">
        <v>250</v>
      </c>
      <c r="C19" s="5"/>
      <c r="D19" s="5"/>
      <c r="E19" s="5"/>
      <c r="F19" s="5"/>
      <c r="G19" s="5"/>
      <c r="H19" s="5"/>
      <c r="I19" s="5"/>
      <c r="J19" s="5"/>
    </row>
    <row r="20" spans="1:10" ht="15" customHeight="1">
      <c r="A20" s="39" t="s">
        <v>550</v>
      </c>
      <c r="B20" s="57" t="s">
        <v>252</v>
      </c>
      <c r="C20" s="5"/>
      <c r="D20" s="5"/>
      <c r="E20" s="5"/>
      <c r="F20" s="5"/>
      <c r="G20" s="5"/>
      <c r="H20" s="5"/>
      <c r="I20" s="5"/>
      <c r="J20" s="5"/>
    </row>
    <row r="21" spans="1:10" ht="15" customHeight="1">
      <c r="A21" s="39" t="s">
        <v>551</v>
      </c>
      <c r="B21" s="57" t="s">
        <v>556</v>
      </c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48" t="s">
        <v>552</v>
      </c>
      <c r="B22" s="58" t="s">
        <v>557</v>
      </c>
      <c r="C22" s="7"/>
      <c r="D22" s="7"/>
      <c r="E22" s="7"/>
      <c r="F22" s="7"/>
      <c r="G22" s="7"/>
      <c r="H22" s="7"/>
      <c r="I22" s="7"/>
      <c r="J22" s="7"/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3.28125" style="9" customWidth="1"/>
    <col min="2" max="2" width="5.140625" style="18" customWidth="1"/>
    <col min="3" max="3" width="12.7109375" style="9" customWidth="1"/>
    <col min="4" max="4" width="13.421875" style="9" customWidth="1"/>
    <col min="5" max="5" width="12.28125" style="9" customWidth="1"/>
    <col min="6" max="6" width="11.28125" style="9" customWidth="1"/>
    <col min="7" max="7" width="13.28125" style="9" customWidth="1"/>
    <col min="8" max="8" width="12.28125" style="9" customWidth="1"/>
    <col min="9" max="9" width="11.57421875" style="9" customWidth="1"/>
    <col min="10" max="10" width="12.7109375" style="9" customWidth="1"/>
    <col min="11" max="16384" width="9.140625" style="9" customWidth="1"/>
  </cols>
  <sheetData>
    <row r="1" spans="1:2" s="17" customFormat="1" ht="15">
      <c r="A1" s="8" t="s">
        <v>559</v>
      </c>
      <c r="B1" s="16"/>
    </row>
    <row r="2" spans="1:10" s="17" customFormat="1" ht="15">
      <c r="A2" s="8" t="s">
        <v>695</v>
      </c>
      <c r="B2" s="16"/>
      <c r="J2" s="16" t="s">
        <v>1</v>
      </c>
    </row>
    <row r="3" spans="1:10" s="8" customFormat="1" ht="21" customHeight="1">
      <c r="A3" s="150" t="s">
        <v>474</v>
      </c>
      <c r="B3" s="150" t="s">
        <v>475</v>
      </c>
      <c r="C3" s="150" t="s">
        <v>6</v>
      </c>
      <c r="D3" s="150" t="s">
        <v>542</v>
      </c>
      <c r="E3" s="150" t="s">
        <v>543</v>
      </c>
      <c r="F3" s="150"/>
      <c r="G3" s="150" t="s">
        <v>544</v>
      </c>
      <c r="H3" s="150" t="s">
        <v>543</v>
      </c>
      <c r="I3" s="150"/>
      <c r="J3" s="150" t="s">
        <v>5</v>
      </c>
    </row>
    <row r="4" spans="1:10" s="8" customFormat="1" ht="28.5">
      <c r="A4" s="150"/>
      <c r="B4" s="150"/>
      <c r="C4" s="150"/>
      <c r="D4" s="150"/>
      <c r="E4" s="23" t="s">
        <v>545</v>
      </c>
      <c r="F4" s="23" t="s">
        <v>546</v>
      </c>
      <c r="G4" s="150"/>
      <c r="H4" s="23" t="s">
        <v>545</v>
      </c>
      <c r="I4" s="23" t="s">
        <v>546</v>
      </c>
      <c r="J4" s="150"/>
    </row>
    <row r="5" spans="1:10" s="8" customFormat="1" ht="1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1" customFormat="1" ht="15" customHeight="1">
      <c r="A6" s="37" t="s">
        <v>560</v>
      </c>
      <c r="B6" s="38" t="s">
        <v>548</v>
      </c>
      <c r="C6" s="59">
        <f>C7+C11+C15+C16+C18</f>
        <v>69413419748</v>
      </c>
      <c r="D6" s="59">
        <f>D11+D15+D16+D18</f>
        <v>19766482350</v>
      </c>
      <c r="E6" s="59"/>
      <c r="F6" s="59"/>
      <c r="G6" s="59">
        <f>G15+G18</f>
        <v>14805196225</v>
      </c>
      <c r="H6" s="59"/>
      <c r="I6" s="59"/>
      <c r="J6" s="59">
        <f>J7+J11+J15+J16+J18</f>
        <v>74374705873</v>
      </c>
    </row>
    <row r="7" spans="1:10" ht="15" customHeight="1">
      <c r="A7" s="28" t="s">
        <v>180</v>
      </c>
      <c r="B7" s="3" t="s">
        <v>561</v>
      </c>
      <c r="C7" s="5">
        <v>31263000000</v>
      </c>
      <c r="D7" s="5"/>
      <c r="E7" s="5"/>
      <c r="F7" s="5"/>
      <c r="G7" s="5"/>
      <c r="H7" s="5"/>
      <c r="I7" s="5"/>
      <c r="J7" s="76">
        <f>C7+D7-G7</f>
        <v>31263000000</v>
      </c>
    </row>
    <row r="8" spans="1:10" ht="15" customHeight="1">
      <c r="A8" s="39" t="s">
        <v>562</v>
      </c>
      <c r="B8" s="3" t="s">
        <v>563</v>
      </c>
      <c r="C8" s="5"/>
      <c r="D8" s="5"/>
      <c r="E8" s="5"/>
      <c r="F8" s="5"/>
      <c r="G8" s="5"/>
      <c r="H8" s="5"/>
      <c r="I8" s="5"/>
      <c r="J8" s="76">
        <f aca="true" t="shared" si="0" ref="J8:J20">C8+D8-G8</f>
        <v>0</v>
      </c>
    </row>
    <row r="9" spans="1:10" ht="15" customHeight="1">
      <c r="A9" s="39" t="s">
        <v>564</v>
      </c>
      <c r="B9" s="3" t="s">
        <v>565</v>
      </c>
      <c r="C9" s="5"/>
      <c r="D9" s="5"/>
      <c r="E9" s="5"/>
      <c r="F9" s="5"/>
      <c r="G9" s="5"/>
      <c r="H9" s="5"/>
      <c r="I9" s="5"/>
      <c r="J9" s="76">
        <f t="shared" si="0"/>
        <v>0</v>
      </c>
    </row>
    <row r="10" spans="1:10" ht="15" customHeight="1">
      <c r="A10" s="28" t="s">
        <v>566</v>
      </c>
      <c r="B10" s="3" t="s">
        <v>567</v>
      </c>
      <c r="C10" s="5"/>
      <c r="D10" s="5"/>
      <c r="E10" s="5"/>
      <c r="F10" s="5"/>
      <c r="G10" s="5"/>
      <c r="H10" s="5"/>
      <c r="I10" s="5"/>
      <c r="J10" s="76"/>
    </row>
    <row r="11" spans="1:10" ht="15" customHeight="1">
      <c r="A11" s="28" t="s">
        <v>185</v>
      </c>
      <c r="B11" s="3" t="s">
        <v>568</v>
      </c>
      <c r="C11" s="5">
        <v>20897031309</v>
      </c>
      <c r="D11" s="5">
        <v>3800050548</v>
      </c>
      <c r="E11" s="5"/>
      <c r="F11" s="5"/>
      <c r="G11" s="5"/>
      <c r="H11" s="5"/>
      <c r="I11" s="5"/>
      <c r="J11" s="76">
        <f>C11+D11</f>
        <v>24697081857</v>
      </c>
    </row>
    <row r="12" spans="1:10" ht="15" customHeight="1">
      <c r="A12" s="28" t="s">
        <v>569</v>
      </c>
      <c r="B12" s="3" t="s">
        <v>570</v>
      </c>
      <c r="C12" s="5"/>
      <c r="D12" s="5"/>
      <c r="E12" s="5"/>
      <c r="F12" s="5"/>
      <c r="G12" s="5"/>
      <c r="H12" s="5"/>
      <c r="I12" s="5"/>
      <c r="J12" s="76">
        <f t="shared" si="0"/>
        <v>0</v>
      </c>
    </row>
    <row r="13" spans="1:10" ht="15" customHeight="1">
      <c r="A13" s="28" t="s">
        <v>189</v>
      </c>
      <c r="B13" s="3" t="s">
        <v>571</v>
      </c>
      <c r="C13" s="5"/>
      <c r="D13" s="5"/>
      <c r="E13" s="5"/>
      <c r="F13" s="5"/>
      <c r="G13" s="5"/>
      <c r="H13" s="5"/>
      <c r="I13" s="5"/>
      <c r="J13" s="76">
        <f t="shared" si="0"/>
        <v>0</v>
      </c>
    </row>
    <row r="14" spans="1:10" ht="15" customHeight="1">
      <c r="A14" s="28" t="s">
        <v>191</v>
      </c>
      <c r="B14" s="3" t="s">
        <v>572</v>
      </c>
      <c r="C14" s="5"/>
      <c r="D14" s="5"/>
      <c r="E14" s="5"/>
      <c r="F14" s="5"/>
      <c r="G14" s="5"/>
      <c r="H14" s="5"/>
      <c r="I14" s="5"/>
      <c r="J14" s="76">
        <f t="shared" si="0"/>
        <v>0</v>
      </c>
    </row>
    <row r="15" spans="1:10" ht="15" customHeight="1">
      <c r="A15" s="28" t="s">
        <v>193</v>
      </c>
      <c r="B15" s="3" t="s">
        <v>573</v>
      </c>
      <c r="C15" s="5"/>
      <c r="D15" s="5">
        <v>3917811110</v>
      </c>
      <c r="E15" s="5"/>
      <c r="F15" s="5"/>
      <c r="G15" s="5">
        <v>3800050548</v>
      </c>
      <c r="H15" s="5"/>
      <c r="I15" s="5"/>
      <c r="J15" s="76">
        <f>D15-G15</f>
        <v>117760562</v>
      </c>
    </row>
    <row r="16" spans="1:10" ht="15" customHeight="1">
      <c r="A16" s="28" t="s">
        <v>195</v>
      </c>
      <c r="B16" s="3" t="s">
        <v>574</v>
      </c>
      <c r="C16" s="5">
        <v>3585139430</v>
      </c>
      <c r="D16" s="5">
        <v>1100514567</v>
      </c>
      <c r="E16" s="5"/>
      <c r="F16" s="5"/>
      <c r="G16" s="5"/>
      <c r="H16" s="5"/>
      <c r="I16" s="5"/>
      <c r="J16" s="76">
        <f t="shared" si="0"/>
        <v>4685653997</v>
      </c>
    </row>
    <row r="17" spans="1:10" ht="15" customHeight="1">
      <c r="A17" s="28" t="s">
        <v>197</v>
      </c>
      <c r="B17" s="3" t="s">
        <v>575</v>
      </c>
      <c r="C17" s="5">
        <v>0</v>
      </c>
      <c r="D17" s="5"/>
      <c r="E17" s="5"/>
      <c r="F17" s="5"/>
      <c r="G17" s="5"/>
      <c r="H17" s="5"/>
      <c r="I17" s="5"/>
      <c r="J17" s="76">
        <f t="shared" si="0"/>
        <v>0</v>
      </c>
    </row>
    <row r="18" spans="1:10" ht="15" customHeight="1">
      <c r="A18" s="28" t="s">
        <v>199</v>
      </c>
      <c r="B18" s="3" t="s">
        <v>12</v>
      </c>
      <c r="C18" s="5">
        <f>C19</f>
        <v>13668249009</v>
      </c>
      <c r="D18" s="5">
        <f>D19+D20</f>
        <v>10948106125</v>
      </c>
      <c r="E18" s="5"/>
      <c r="F18" s="5"/>
      <c r="G18" s="5">
        <f>G19</f>
        <v>11005145677</v>
      </c>
      <c r="H18" s="5"/>
      <c r="I18" s="5"/>
      <c r="J18" s="76">
        <f t="shared" si="0"/>
        <v>13611209457</v>
      </c>
    </row>
    <row r="19" spans="1:10" ht="15" customHeight="1">
      <c r="A19" s="39" t="s">
        <v>576</v>
      </c>
      <c r="B19" s="3" t="s">
        <v>577</v>
      </c>
      <c r="C19" s="5">
        <v>13668249009</v>
      </c>
      <c r="D19" s="5"/>
      <c r="E19" s="5"/>
      <c r="F19" s="5"/>
      <c r="G19" s="5">
        <v>11005145677</v>
      </c>
      <c r="H19" s="5"/>
      <c r="I19" s="5"/>
      <c r="J19" s="76">
        <f t="shared" si="0"/>
        <v>2663103332</v>
      </c>
    </row>
    <row r="20" spans="1:10" ht="15" customHeight="1">
      <c r="A20" s="39" t="s">
        <v>578</v>
      </c>
      <c r="B20" s="3" t="s">
        <v>579</v>
      </c>
      <c r="C20" s="5"/>
      <c r="D20" s="5">
        <v>10948106125</v>
      </c>
      <c r="E20" s="5"/>
      <c r="F20" s="5"/>
      <c r="G20" s="5"/>
      <c r="H20" s="5"/>
      <c r="I20" s="5"/>
      <c r="J20" s="76">
        <f t="shared" si="0"/>
        <v>10948106125</v>
      </c>
    </row>
    <row r="21" spans="1:10" ht="15" customHeight="1">
      <c r="A21" s="28" t="s">
        <v>580</v>
      </c>
      <c r="B21" s="3" t="s">
        <v>14</v>
      </c>
      <c r="C21" s="5"/>
      <c r="D21" s="5"/>
      <c r="E21" s="5"/>
      <c r="F21" s="5"/>
      <c r="G21" s="5"/>
      <c r="H21" s="5"/>
      <c r="I21" s="5"/>
      <c r="J21" s="76"/>
    </row>
    <row r="22" spans="1:10" s="11" customFormat="1" ht="15" customHeight="1">
      <c r="A22" s="32" t="s">
        <v>581</v>
      </c>
      <c r="B22" s="40" t="s">
        <v>553</v>
      </c>
      <c r="C22" s="72"/>
      <c r="D22" s="72"/>
      <c r="E22" s="72"/>
      <c r="F22" s="72"/>
      <c r="G22" s="72"/>
      <c r="H22" s="72"/>
      <c r="I22" s="72"/>
      <c r="J22" s="76"/>
    </row>
    <row r="23" spans="1:10" ht="15" customHeight="1">
      <c r="A23" s="28" t="s">
        <v>690</v>
      </c>
      <c r="B23" s="3" t="s">
        <v>244</v>
      </c>
      <c r="C23" s="5"/>
      <c r="D23" s="5"/>
      <c r="E23" s="5"/>
      <c r="F23" s="5"/>
      <c r="G23" s="5"/>
      <c r="H23" s="5"/>
      <c r="I23" s="5"/>
      <c r="J23" s="59"/>
    </row>
    <row r="24" spans="1:10" ht="15" customHeight="1">
      <c r="A24" s="41" t="s">
        <v>691</v>
      </c>
      <c r="B24" s="6" t="s">
        <v>246</v>
      </c>
      <c r="C24" s="7"/>
      <c r="D24" s="7"/>
      <c r="E24" s="7"/>
      <c r="F24" s="7"/>
      <c r="G24" s="7"/>
      <c r="H24" s="7"/>
      <c r="I24" s="7"/>
      <c r="J24" s="7"/>
    </row>
    <row r="28" ht="12.75">
      <c r="E28" s="18"/>
    </row>
  </sheetData>
  <sheetProtection/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Mai Anh</cp:lastModifiedBy>
  <cp:lastPrinted>2013-03-22T07:31:46Z</cp:lastPrinted>
  <dcterms:created xsi:type="dcterms:W3CDTF">2009-02-04T03:14:30Z</dcterms:created>
  <dcterms:modified xsi:type="dcterms:W3CDTF">2013-03-22T07:54:27Z</dcterms:modified>
  <cp:category/>
  <cp:version/>
  <cp:contentType/>
  <cp:contentStatus/>
</cp:coreProperties>
</file>